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erg\Documents\Benutzerdefinierte Office-Vorlagen\"/>
    </mc:Choice>
  </mc:AlternateContent>
  <bookViews>
    <workbookView xWindow="23310" yWindow="45" windowWidth="23370" windowHeight="11445"/>
  </bookViews>
  <sheets>
    <sheet name="9er Gr1" sheetId="1" r:id="rId1"/>
    <sheet name="8er Gr2" sheetId="3" r:id="rId2"/>
    <sheet name="Rangliste Final" sheetId="4" r:id="rId3"/>
    <sheet name="Worktab" sheetId="2" r:id="rId4"/>
  </sheets>
  <definedNames>
    <definedName name="_xlnm.Print_Area" localSheetId="1">'8er Gr2'!$A$1:$AD$45</definedName>
    <definedName name="_xlnm.Print_Area" localSheetId="0">'9er Gr1'!$A$1:$AD$73</definedName>
    <definedName name="_xlnm.Print_Area" localSheetId="2">'Rangliste Final'!$A$1:$G$30</definedName>
  </definedNames>
  <calcPr calcId="152511"/>
</workbook>
</file>

<file path=xl/calcChain.xml><?xml version="1.0" encoding="utf-8"?>
<calcChain xmlns="http://schemas.openxmlformats.org/spreadsheetml/2006/main"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53" i="1"/>
  <c r="AF56" i="1"/>
  <c r="AF57" i="1"/>
  <c r="AF59" i="1"/>
  <c r="AF61" i="1"/>
  <c r="AF63" i="1"/>
  <c r="AF65" i="1"/>
  <c r="AF67" i="1"/>
  <c r="AF69" i="1"/>
  <c r="AF71" i="1"/>
  <c r="G1" i="3" l="1"/>
  <c r="AC33" i="3" l="1"/>
  <c r="AB33" i="3"/>
  <c r="AA33" i="3"/>
  <c r="AD33" i="3" s="1"/>
  <c r="AC32" i="3"/>
  <c r="AB32" i="3"/>
  <c r="AA32" i="3"/>
  <c r="AD32" i="3" s="1"/>
  <c r="AC31" i="3"/>
  <c r="AB31" i="3"/>
  <c r="AA31" i="3"/>
  <c r="AD31" i="3" s="1"/>
  <c r="AC30" i="3"/>
  <c r="AB30" i="3"/>
  <c r="AA30" i="3"/>
  <c r="AD30" i="3" s="1"/>
  <c r="AC29" i="3"/>
  <c r="AB29" i="3"/>
  <c r="AA29" i="3"/>
  <c r="AD29" i="3" s="1"/>
  <c r="AC28" i="3"/>
  <c r="AB28" i="3"/>
  <c r="AA28" i="3"/>
  <c r="AD28" i="3" s="1"/>
  <c r="AC27" i="3"/>
  <c r="AB27" i="3"/>
  <c r="AA27" i="3"/>
  <c r="AC26" i="3"/>
  <c r="AB26" i="3"/>
  <c r="AA26" i="3"/>
  <c r="AD26" i="3" s="1"/>
  <c r="AC25" i="3"/>
  <c r="AB25" i="3"/>
  <c r="AA25" i="3"/>
  <c r="AD25" i="3" s="1"/>
  <c r="AC24" i="3"/>
  <c r="AB24" i="3"/>
  <c r="AA24" i="3"/>
  <c r="AD24" i="3" s="1"/>
  <c r="AC23" i="3"/>
  <c r="AB23" i="3"/>
  <c r="AA23" i="3"/>
  <c r="AD23" i="3" s="1"/>
  <c r="AC22" i="3"/>
  <c r="AB22" i="3"/>
  <c r="AA22" i="3"/>
  <c r="AD22" i="3" s="1"/>
  <c r="AC21" i="3"/>
  <c r="AB21" i="3"/>
  <c r="AA21" i="3"/>
  <c r="AD21" i="3" s="1"/>
  <c r="AC20" i="3"/>
  <c r="AB20" i="3"/>
  <c r="AA20" i="3"/>
  <c r="AD20" i="3" s="1"/>
  <c r="AC19" i="3"/>
  <c r="AB19" i="3"/>
  <c r="AA19" i="3"/>
  <c r="AD19" i="3" s="1"/>
  <c r="AC18" i="3"/>
  <c r="AB18" i="3"/>
  <c r="AA18" i="3"/>
  <c r="AD18" i="3" s="1"/>
  <c r="AC17" i="3"/>
  <c r="AB17" i="3"/>
  <c r="AA17" i="3"/>
  <c r="AD17" i="3" s="1"/>
  <c r="AC16" i="3"/>
  <c r="AB16" i="3"/>
  <c r="AA16" i="3"/>
  <c r="AD16" i="3" s="1"/>
  <c r="AC15" i="3"/>
  <c r="AB15" i="3"/>
  <c r="AA15" i="3"/>
  <c r="AD14" i="3"/>
  <c r="AC14" i="3"/>
  <c r="AB14" i="3"/>
  <c r="AA14" i="3"/>
  <c r="AD13" i="3"/>
  <c r="AC13" i="3"/>
  <c r="AB13" i="3"/>
  <c r="AA13" i="3"/>
  <c r="AD12" i="3"/>
  <c r="AC12" i="3"/>
  <c r="AB12" i="3"/>
  <c r="AA12" i="3"/>
  <c r="AD11" i="3"/>
  <c r="AC11" i="3"/>
  <c r="AB11" i="3"/>
  <c r="AA11" i="3"/>
  <c r="AD10" i="3"/>
  <c r="AC10" i="3"/>
  <c r="AB10" i="3"/>
  <c r="AA10" i="3"/>
  <c r="AD9" i="3"/>
  <c r="AC9" i="3"/>
  <c r="AB9" i="3"/>
  <c r="AA9" i="3"/>
  <c r="AD8" i="3"/>
  <c r="AC8" i="3"/>
  <c r="AB8" i="3"/>
  <c r="AA8" i="3"/>
  <c r="AD7" i="3"/>
  <c r="AC7" i="3"/>
  <c r="AB7" i="3"/>
  <c r="AA7" i="3"/>
  <c r="A33" i="3"/>
  <c r="AF33" i="3" s="1"/>
  <c r="A32" i="3"/>
  <c r="A31" i="3"/>
  <c r="A30" i="3"/>
  <c r="A29" i="3"/>
  <c r="AF29" i="3" s="1"/>
  <c r="A28" i="3"/>
  <c r="A27" i="3"/>
  <c r="A26" i="3"/>
  <c r="A25" i="3"/>
  <c r="AF25" i="3" s="1"/>
  <c r="A24" i="3"/>
  <c r="A23" i="3"/>
  <c r="A22" i="3"/>
  <c r="A21" i="3"/>
  <c r="AF21" i="3" s="1"/>
  <c r="A20" i="3"/>
  <c r="A19" i="3"/>
  <c r="AF19" i="3" s="1"/>
  <c r="A18" i="3"/>
  <c r="A17" i="3"/>
  <c r="AF17" i="3" s="1"/>
  <c r="A16" i="3"/>
  <c r="A15" i="3"/>
  <c r="A14" i="3"/>
  <c r="A13" i="3"/>
  <c r="AF13" i="3" s="1"/>
  <c r="A12" i="3"/>
  <c r="A11" i="3"/>
  <c r="AF11" i="3" s="1"/>
  <c r="A10" i="3"/>
  <c r="A9" i="3"/>
  <c r="AF9" i="3" s="1"/>
  <c r="A8" i="3"/>
  <c r="A7" i="3"/>
  <c r="AF7" i="3" s="1"/>
  <c r="AF8" i="3"/>
  <c r="AF10" i="3"/>
  <c r="AF12" i="3"/>
  <c r="AF14" i="3"/>
  <c r="AF16" i="3"/>
  <c r="AF18" i="3"/>
  <c r="AF20" i="3"/>
  <c r="AF22" i="3"/>
  <c r="AF23" i="3"/>
  <c r="AF24" i="3"/>
  <c r="AF26" i="3"/>
  <c r="AF28" i="3"/>
  <c r="AF30" i="3"/>
  <c r="AF31" i="3"/>
  <c r="AF32" i="3"/>
  <c r="AC6" i="3"/>
  <c r="AB6" i="3"/>
  <c r="AA6" i="3"/>
  <c r="AD6" i="3" s="1"/>
  <c r="A6" i="3"/>
  <c r="AF6" i="3" s="1"/>
  <c r="AC41" i="1"/>
  <c r="AB41" i="1"/>
  <c r="AA41" i="1"/>
  <c r="AD41" i="1" s="1"/>
  <c r="AC40" i="1"/>
  <c r="AB40" i="1"/>
  <c r="AA40" i="1"/>
  <c r="AD40" i="1" s="1"/>
  <c r="AC39" i="1"/>
  <c r="AB39" i="1"/>
  <c r="AA39" i="1"/>
  <c r="AD39" i="1" s="1"/>
  <c r="AC38" i="1"/>
  <c r="AB38" i="1"/>
  <c r="AA38" i="1"/>
  <c r="AD38" i="1" s="1"/>
  <c r="AC37" i="1"/>
  <c r="AB37" i="1"/>
  <c r="AA37" i="1"/>
  <c r="AD37" i="1" s="1"/>
  <c r="AC36" i="1"/>
  <c r="AB36" i="1"/>
  <c r="AA36" i="1"/>
  <c r="AD36" i="1" s="1"/>
  <c r="AC35" i="1"/>
  <c r="AB35" i="1"/>
  <c r="AA35" i="1"/>
  <c r="AD35" i="1" s="1"/>
  <c r="AC34" i="1"/>
  <c r="AB34" i="1"/>
  <c r="AA34" i="1"/>
  <c r="AD34" i="1" s="1"/>
  <c r="AC33" i="1"/>
  <c r="AB33" i="1"/>
  <c r="AA33" i="1"/>
  <c r="AD33" i="1" s="1"/>
  <c r="AC32" i="1"/>
  <c r="AB32" i="1"/>
  <c r="AA32" i="1"/>
  <c r="AD32" i="1" s="1"/>
  <c r="AC31" i="1"/>
  <c r="AB31" i="1"/>
  <c r="AA31" i="1"/>
  <c r="AD31" i="1" s="1"/>
  <c r="AC30" i="1"/>
  <c r="AB30" i="1"/>
  <c r="AA30" i="1"/>
  <c r="AD30" i="1" s="1"/>
  <c r="AC29" i="1"/>
  <c r="AB29" i="1"/>
  <c r="AA29" i="1"/>
  <c r="AD29" i="1" s="1"/>
  <c r="AC28" i="1"/>
  <c r="AB28" i="1"/>
  <c r="AA28" i="1"/>
  <c r="AC27" i="1"/>
  <c r="AB27" i="1"/>
  <c r="AA27" i="1"/>
  <c r="AD27" i="1" s="1"/>
  <c r="AC26" i="1"/>
  <c r="AB26" i="1"/>
  <c r="AA26" i="1"/>
  <c r="AD26" i="1" s="1"/>
  <c r="AC25" i="1"/>
  <c r="AB25" i="1"/>
  <c r="AA25" i="1"/>
  <c r="AD25" i="1" s="1"/>
  <c r="AC24" i="1"/>
  <c r="AB24" i="1"/>
  <c r="AA24" i="1"/>
  <c r="AD24" i="1" s="1"/>
  <c r="AC23" i="1"/>
  <c r="AB23" i="1"/>
  <c r="AA23" i="1"/>
  <c r="AD23" i="1" s="1"/>
  <c r="AC22" i="1"/>
  <c r="AB22" i="1"/>
  <c r="AA22" i="1"/>
  <c r="AD22" i="1" s="1"/>
  <c r="AC21" i="1"/>
  <c r="AB21" i="1"/>
  <c r="AA21" i="1"/>
  <c r="AD21" i="1" s="1"/>
  <c r="AC20" i="1"/>
  <c r="AB20" i="1"/>
  <c r="AA20" i="1"/>
  <c r="AD20" i="1" s="1"/>
  <c r="AC19" i="1"/>
  <c r="AB19" i="1"/>
  <c r="AA19" i="1"/>
  <c r="AD19" i="1" s="1"/>
  <c r="AC18" i="1"/>
  <c r="AB18" i="1"/>
  <c r="AA18" i="1"/>
  <c r="AD18" i="1" s="1"/>
  <c r="AC17" i="1"/>
  <c r="AB17" i="1"/>
  <c r="AA17" i="1"/>
  <c r="AD17" i="1" s="1"/>
  <c r="AC16" i="1"/>
  <c r="AB16" i="1"/>
  <c r="AA16" i="1"/>
  <c r="AD16" i="1" s="1"/>
  <c r="AC15" i="1"/>
  <c r="AB15" i="1"/>
  <c r="AA15" i="1"/>
  <c r="AD15" i="1" s="1"/>
  <c r="AC14" i="1"/>
  <c r="AB14" i="1"/>
  <c r="AA14" i="1"/>
  <c r="AD14" i="1" s="1"/>
  <c r="AC13" i="1"/>
  <c r="AB13" i="1"/>
  <c r="AA13" i="1"/>
  <c r="AD13" i="1" s="1"/>
  <c r="AC12" i="1"/>
  <c r="AB12" i="1"/>
  <c r="AA12" i="1"/>
  <c r="AD12" i="1" s="1"/>
  <c r="AC11" i="1"/>
  <c r="AB11" i="1"/>
  <c r="AA11" i="1"/>
  <c r="AD11" i="1" s="1"/>
  <c r="AC10" i="1"/>
  <c r="AB10" i="1"/>
  <c r="AA10" i="1"/>
  <c r="AD10" i="1" s="1"/>
  <c r="AC9" i="1"/>
  <c r="AB9" i="1"/>
  <c r="AA9" i="1"/>
  <c r="AD9" i="1" s="1"/>
  <c r="AC8" i="1"/>
  <c r="AB8" i="1"/>
  <c r="AA8" i="1"/>
  <c r="AD8" i="1" s="1"/>
  <c r="AC7" i="1"/>
  <c r="AB7" i="1"/>
  <c r="AA7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C6" i="1"/>
  <c r="AD27" i="3" l="1"/>
  <c r="AF27" i="3" s="1"/>
  <c r="AD7" i="1"/>
  <c r="AF7" i="1" s="1"/>
  <c r="AD28" i="1"/>
  <c r="AF28" i="1" s="1"/>
  <c r="AD15" i="3"/>
  <c r="AF15" i="3" s="1"/>
  <c r="AA6" i="1"/>
  <c r="AB6" i="1"/>
  <c r="A6" i="1"/>
  <c r="AD6" i="1" l="1"/>
  <c r="AF6" i="1" s="1"/>
  <c r="B9" i="2"/>
  <c r="AH57" i="1" s="1"/>
  <c r="C29" i="4" s="1"/>
  <c r="AH58" i="1"/>
  <c r="C28" i="4" s="1"/>
  <c r="AH60" i="1"/>
  <c r="C26" i="4" s="1"/>
  <c r="AH62" i="1"/>
  <c r="C24" i="4" s="1"/>
  <c r="AH64" i="1"/>
  <c r="C22" i="4" s="1"/>
  <c r="AH66" i="1"/>
  <c r="C20" i="4" s="1"/>
  <c r="AH68" i="1"/>
  <c r="C18" i="4" s="1"/>
  <c r="O33" i="3" l="1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G8" i="2" l="1"/>
  <c r="G7" i="2"/>
  <c r="G6" i="2"/>
  <c r="G5" i="2"/>
  <c r="G4" i="2"/>
  <c r="G3" i="2"/>
  <c r="G2" i="2"/>
  <c r="G1" i="2"/>
  <c r="G9" i="2"/>
  <c r="E9" i="2"/>
  <c r="E8" i="2"/>
  <c r="Z59" i="1" s="1"/>
  <c r="E7" i="2"/>
  <c r="Z61" i="1" s="1"/>
  <c r="E6" i="2"/>
  <c r="Z63" i="1" s="1"/>
  <c r="E5" i="2"/>
  <c r="Z65" i="1" s="1"/>
  <c r="E4" i="2"/>
  <c r="Z67" i="1" s="1"/>
  <c r="E3" i="2"/>
  <c r="Z69" i="1" s="1"/>
  <c r="E2" i="2"/>
  <c r="Z56" i="1" s="1"/>
  <c r="E1" i="2"/>
  <c r="E57" i="1" s="1"/>
  <c r="F9" i="2"/>
  <c r="F8" i="2"/>
  <c r="Q59" i="1" s="1"/>
  <c r="F7" i="2"/>
  <c r="Q61" i="1" s="1"/>
  <c r="F6" i="2"/>
  <c r="Q63" i="1" s="1"/>
  <c r="F5" i="2"/>
  <c r="Q65" i="1" s="1"/>
  <c r="F4" i="2"/>
  <c r="Q67" i="1" s="1"/>
  <c r="F3" i="2"/>
  <c r="Q69" i="1" s="1"/>
  <c r="F2" i="2"/>
  <c r="Q56" i="1" s="1"/>
  <c r="F1" i="2"/>
  <c r="F57" i="1" s="1"/>
  <c r="P41" i="3"/>
  <c r="Q33" i="3"/>
  <c r="F33" i="3"/>
  <c r="Q40" i="3"/>
  <c r="O42" i="3"/>
  <c r="Q32" i="3"/>
  <c r="F32" i="3"/>
  <c r="N44" i="3"/>
  <c r="Q31" i="3"/>
  <c r="F31" i="3"/>
  <c r="T38" i="3"/>
  <c r="M43" i="3"/>
  <c r="Q30" i="3"/>
  <c r="F30" i="3"/>
  <c r="S37" i="3"/>
  <c r="P42" i="3"/>
  <c r="Q29" i="3"/>
  <c r="F29" i="3"/>
  <c r="O41" i="3"/>
  <c r="Q28" i="3"/>
  <c r="F28" i="3"/>
  <c r="Q39" i="3"/>
  <c r="N43" i="3"/>
  <c r="Q27" i="3"/>
  <c r="F27" i="3"/>
  <c r="S38" i="3"/>
  <c r="M44" i="3"/>
  <c r="Q26" i="3"/>
  <c r="F26" i="3"/>
  <c r="P43" i="3"/>
  <c r="Q25" i="3"/>
  <c r="F25" i="3"/>
  <c r="S40" i="3"/>
  <c r="T39" i="3"/>
  <c r="Q24" i="3"/>
  <c r="F24" i="3"/>
  <c r="O44" i="3"/>
  <c r="N41" i="3"/>
  <c r="Q23" i="3"/>
  <c r="F23" i="3"/>
  <c r="Q38" i="3"/>
  <c r="M42" i="3"/>
  <c r="Q22" i="3"/>
  <c r="F22" i="3"/>
  <c r="R37" i="3"/>
  <c r="T40" i="3"/>
  <c r="Q21" i="3"/>
  <c r="F21" i="3"/>
  <c r="P44" i="3"/>
  <c r="O43" i="3"/>
  <c r="Q20" i="3"/>
  <c r="F20" i="3"/>
  <c r="S39" i="3"/>
  <c r="N42" i="3"/>
  <c r="Q19" i="3"/>
  <c r="F19" i="3"/>
  <c r="M41" i="3"/>
  <c r="Q18" i="3"/>
  <c r="F18" i="3"/>
  <c r="R43" i="3"/>
  <c r="Q17" i="3"/>
  <c r="F17" i="3"/>
  <c r="S42" i="3"/>
  <c r="T41" i="3"/>
  <c r="Q16" i="3"/>
  <c r="F16" i="3"/>
  <c r="Q44" i="3"/>
  <c r="N39" i="3"/>
  <c r="Q15" i="3"/>
  <c r="F15" i="3"/>
  <c r="O38" i="3"/>
  <c r="M40" i="3"/>
  <c r="Q14" i="3"/>
  <c r="F14" i="3"/>
  <c r="P37" i="3"/>
  <c r="T42" i="3"/>
  <c r="Q13" i="3"/>
  <c r="F13" i="3"/>
  <c r="R44" i="3"/>
  <c r="Q43" i="3"/>
  <c r="Q12" i="3"/>
  <c r="F12" i="3"/>
  <c r="S41" i="3"/>
  <c r="N40" i="3"/>
  <c r="Q11" i="3"/>
  <c r="F11" i="3"/>
  <c r="P38" i="3"/>
  <c r="M39" i="3"/>
  <c r="Q10" i="3"/>
  <c r="F10" i="3"/>
  <c r="O37" i="3"/>
  <c r="S44" i="3"/>
  <c r="Q9" i="3"/>
  <c r="F9" i="3"/>
  <c r="T43" i="3"/>
  <c r="Q42" i="3"/>
  <c r="Q8" i="3"/>
  <c r="F8" i="3"/>
  <c r="U42" i="3"/>
  <c r="O40" i="3"/>
  <c r="Q7" i="3"/>
  <c r="F7" i="3"/>
  <c r="U40" i="3"/>
  <c r="M38" i="3"/>
  <c r="Q6" i="3"/>
  <c r="F6" i="3"/>
  <c r="U38" i="3"/>
  <c r="T37" i="3" l="1"/>
  <c r="R40" i="3"/>
  <c r="U43" i="3"/>
  <c r="U44" i="3"/>
  <c r="Q37" i="3"/>
  <c r="R39" i="3"/>
  <c r="N37" i="3"/>
  <c r="R38" i="3"/>
  <c r="R41" i="3"/>
  <c r="P39" i="3"/>
  <c r="U37" i="3"/>
  <c r="U39" i="3"/>
  <c r="U41" i="3"/>
  <c r="AE57" i="3" l="1"/>
  <c r="AE55" i="3"/>
  <c r="AE53" i="3"/>
  <c r="AE51" i="3"/>
  <c r="AE49" i="3"/>
  <c r="AE48" i="3"/>
  <c r="A9" i="2" l="1"/>
  <c r="A8" i="2"/>
  <c r="E59" i="1" s="1"/>
  <c r="A7" i="2"/>
  <c r="E61" i="1" s="1"/>
  <c r="A6" i="2"/>
  <c r="E63" i="1" s="1"/>
  <c r="A5" i="2"/>
  <c r="E65" i="1" s="1"/>
  <c r="A4" i="2"/>
  <c r="E67" i="1" s="1"/>
  <c r="A3" i="2"/>
  <c r="E69" i="1" s="1"/>
  <c r="C9" i="2"/>
  <c r="B8" i="2"/>
  <c r="F59" i="1" s="1"/>
  <c r="AH59" i="1" s="1"/>
  <c r="C27" i="4" s="1"/>
  <c r="B7" i="2"/>
  <c r="F61" i="1" s="1"/>
  <c r="AH61" i="1" s="1"/>
  <c r="C25" i="4" s="1"/>
  <c r="B6" i="2"/>
  <c r="F63" i="1" s="1"/>
  <c r="AH63" i="1" s="1"/>
  <c r="C23" i="4" s="1"/>
  <c r="C8" i="2"/>
  <c r="C7" i="2"/>
  <c r="B5" i="2"/>
  <c r="F65" i="1" s="1"/>
  <c r="AH65" i="1" s="1"/>
  <c r="C21" i="4" s="1"/>
  <c r="B4" i="2"/>
  <c r="F67" i="1" s="1"/>
  <c r="AH67" i="1" s="1"/>
  <c r="C19" i="4" s="1"/>
  <c r="B3" i="2"/>
  <c r="F69" i="1" s="1"/>
  <c r="AH69" i="1" s="1"/>
  <c r="C17" i="4" s="1"/>
  <c r="A2" i="2"/>
  <c r="Z57" i="1" s="1"/>
  <c r="A1" i="2"/>
  <c r="E56" i="1" s="1"/>
  <c r="B2" i="2"/>
  <c r="Q57" i="1" s="1"/>
  <c r="C6" i="2"/>
  <c r="C5" i="2"/>
  <c r="C4" i="2"/>
  <c r="C3" i="2"/>
  <c r="C2" i="2"/>
  <c r="C1" i="2"/>
  <c r="B1" i="2"/>
  <c r="F56" i="1" s="1"/>
  <c r="AA61" i="1"/>
  <c r="AC61" i="1"/>
  <c r="AB61" i="1"/>
  <c r="A61" i="1"/>
  <c r="AA59" i="1"/>
  <c r="AC59" i="1"/>
  <c r="AB59" i="1"/>
  <c r="A59" i="1"/>
  <c r="AA65" i="1"/>
  <c r="AC65" i="1"/>
  <c r="AB65" i="1"/>
  <c r="A65" i="1"/>
  <c r="AA63" i="1"/>
  <c r="AC63" i="1"/>
  <c r="AB63" i="1"/>
  <c r="A63" i="1"/>
  <c r="A57" i="1"/>
  <c r="A56" i="1"/>
  <c r="E73" i="1" s="1"/>
  <c r="AC56" i="1"/>
  <c r="AA56" i="1"/>
  <c r="AB56" i="1"/>
  <c r="AA73" i="1"/>
  <c r="AB73" i="1"/>
  <c r="AC73" i="1"/>
  <c r="AA71" i="1"/>
  <c r="AB71" i="1"/>
  <c r="AC71" i="1"/>
  <c r="AA69" i="1"/>
  <c r="AD69" i="1" s="1"/>
  <c r="AB69" i="1"/>
  <c r="AC69" i="1"/>
  <c r="AA67" i="1"/>
  <c r="AB67" i="1"/>
  <c r="AC67" i="1"/>
  <c r="AA57" i="1"/>
  <c r="AB57" i="1"/>
  <c r="AC57" i="1"/>
  <c r="A73" i="1"/>
  <c r="A71" i="1"/>
  <c r="A69" i="1"/>
  <c r="A67" i="1"/>
  <c r="W52" i="1"/>
  <c r="V52" i="1"/>
  <c r="Q52" i="1"/>
  <c r="R52" i="1"/>
  <c r="U52" i="1"/>
  <c r="S52" i="1"/>
  <c r="T52" i="1"/>
  <c r="V51" i="1"/>
  <c r="U51" i="1"/>
  <c r="T51" i="1"/>
  <c r="S51" i="1"/>
  <c r="P51" i="1"/>
  <c r="Q51" i="1"/>
  <c r="R51" i="1"/>
  <c r="W50" i="1"/>
  <c r="U50" i="1"/>
  <c r="X50" i="1"/>
  <c r="T50" i="1"/>
  <c r="S50" i="1"/>
  <c r="Q50" i="1"/>
  <c r="R50" i="1"/>
  <c r="P50" i="1"/>
  <c r="T49" i="1"/>
  <c r="S49" i="1"/>
  <c r="R49" i="1"/>
  <c r="Q49" i="1"/>
  <c r="P49" i="1"/>
  <c r="U48" i="1"/>
  <c r="S48" i="1"/>
  <c r="R48" i="1"/>
  <c r="Q48" i="1"/>
  <c r="P48" i="1"/>
  <c r="R47" i="1"/>
  <c r="Q47" i="1"/>
  <c r="P47" i="1"/>
  <c r="Q46" i="1"/>
  <c r="P46" i="1"/>
  <c r="Q44" i="1"/>
  <c r="P45" i="1"/>
  <c r="X44" i="1"/>
  <c r="Q14" i="1"/>
  <c r="Q17" i="1"/>
  <c r="Q20" i="1"/>
  <c r="Q29" i="1"/>
  <c r="Q32" i="1"/>
  <c r="Q35" i="1"/>
  <c r="Q39" i="1"/>
  <c r="F10" i="1"/>
  <c r="Q22" i="1"/>
  <c r="Q27" i="1"/>
  <c r="Q31" i="1"/>
  <c r="Q34" i="1"/>
  <c r="Q37" i="1"/>
  <c r="Q40" i="1"/>
  <c r="F14" i="1"/>
  <c r="Q9" i="1"/>
  <c r="Q12" i="1"/>
  <c r="Q21" i="1"/>
  <c r="Q26" i="1"/>
  <c r="Q33" i="1"/>
  <c r="Q36" i="1"/>
  <c r="Q41" i="1"/>
  <c r="F17" i="1"/>
  <c r="F9" i="1"/>
  <c r="Q19" i="1"/>
  <c r="Q25" i="1"/>
  <c r="Q28" i="1"/>
  <c r="Q38" i="1"/>
  <c r="F32" i="1"/>
  <c r="F22" i="1"/>
  <c r="F12" i="1"/>
  <c r="Q8" i="1"/>
  <c r="Q13" i="1"/>
  <c r="Q18" i="1"/>
  <c r="Q24" i="1"/>
  <c r="Q30" i="1"/>
  <c r="F39" i="1"/>
  <c r="F27" i="1"/>
  <c r="F21" i="1"/>
  <c r="F8" i="1"/>
  <c r="Q16" i="1"/>
  <c r="Q23" i="1"/>
  <c r="F35" i="1"/>
  <c r="F31" i="1"/>
  <c r="F26" i="1"/>
  <c r="F19" i="1"/>
  <c r="F13" i="1"/>
  <c r="Q7" i="1"/>
  <c r="Q11" i="1"/>
  <c r="Q15" i="1"/>
  <c r="F40" i="1"/>
  <c r="F36" i="1"/>
  <c r="F29" i="1"/>
  <c r="F25" i="1"/>
  <c r="F18" i="1"/>
  <c r="F7" i="1"/>
  <c r="F37" i="1"/>
  <c r="F33" i="1"/>
  <c r="F28" i="1"/>
  <c r="F24" i="1"/>
  <c r="F20" i="1"/>
  <c r="F16" i="1"/>
  <c r="F11" i="1"/>
  <c r="Q6" i="1"/>
  <c r="Q10" i="1"/>
  <c r="F41" i="1"/>
  <c r="F38" i="1"/>
  <c r="F34" i="1"/>
  <c r="F30" i="1"/>
  <c r="F23" i="1"/>
  <c r="F15" i="1"/>
  <c r="F6" i="1"/>
  <c r="Z71" i="1"/>
  <c r="Q73" i="1"/>
  <c r="S46" i="1" l="1"/>
  <c r="F73" i="1"/>
  <c r="Q71" i="1"/>
  <c r="S44" i="1"/>
  <c r="V46" i="1"/>
  <c r="V44" i="1"/>
  <c r="T45" i="1"/>
  <c r="W47" i="1"/>
  <c r="X48" i="1"/>
  <c r="W48" i="1"/>
  <c r="V48" i="1"/>
  <c r="Y52" i="1"/>
  <c r="AD71" i="1"/>
  <c r="AD73" i="1"/>
  <c r="AH73" i="1" s="1"/>
  <c r="C13" i="4" s="1"/>
  <c r="AH70" i="1"/>
  <c r="C16" i="4" s="1"/>
  <c r="AD67" i="1"/>
  <c r="AD65" i="1"/>
  <c r="AD63" i="1"/>
  <c r="AD61" i="1"/>
  <c r="AD59" i="1"/>
  <c r="AD57" i="1"/>
  <c r="Z73" i="1"/>
  <c r="AD56" i="1"/>
  <c r="F71" i="1"/>
  <c r="E71" i="1"/>
  <c r="W44" i="1"/>
  <c r="U45" i="1"/>
  <c r="S45" i="1"/>
  <c r="T46" i="1"/>
  <c r="U47" i="1"/>
  <c r="Y46" i="1"/>
  <c r="X49" i="1"/>
  <c r="Y48" i="1"/>
  <c r="Y51" i="1"/>
  <c r="P52" i="1"/>
  <c r="R44" i="1"/>
  <c r="Y44" i="1" s="1"/>
  <c r="W45" i="1"/>
  <c r="X46" i="1"/>
  <c r="V47" i="1"/>
  <c r="T47" i="1"/>
  <c r="U44" i="1"/>
  <c r="X45" i="1"/>
  <c r="T44" i="1"/>
  <c r="V45" i="1"/>
  <c r="R45" i="1"/>
  <c r="W46" i="1"/>
  <c r="U46" i="1"/>
  <c r="X47" i="1"/>
  <c r="W49" i="1"/>
  <c r="V49" i="1"/>
  <c r="X51" i="1"/>
  <c r="Y47" i="1"/>
  <c r="Y49" i="1"/>
  <c r="Y50" i="1"/>
  <c r="AF73" i="1" l="1"/>
  <c r="AH71" i="1"/>
  <c r="C15" i="4" s="1"/>
  <c r="AH72" i="1"/>
  <c r="C14" i="4" s="1"/>
  <c r="Y45" i="1"/>
</calcChain>
</file>

<file path=xl/sharedStrings.xml><?xml version="1.0" encoding="utf-8"?>
<sst xmlns="http://schemas.openxmlformats.org/spreadsheetml/2006/main" count="293" uniqueCount="59">
  <si>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</si>
  <si>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</si>
  <si>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</si>
  <si>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</si>
  <si>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</si>
  <si>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</si>
  <si>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</si>
  <si>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</si>
  <si>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</si>
  <si>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</si>
  <si>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</si>
  <si>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</si>
  <si>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</si>
  <si>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</si>
  <si>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</si>
  <si>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</si>
  <si>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</si>
  <si>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</si>
  <si>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</si>
  <si>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</si>
  <si>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</si>
  <si>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</si>
  <si>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</si>
  <si>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9-Turnier</t>
  </si>
  <si>
    <t>Zeit:</t>
  </si>
  <si>
    <t>Plazierungszug 9./10.</t>
  </si>
  <si>
    <t>Plazierungszug 11./12.</t>
  </si>
  <si>
    <t>Plazierungszug 13./14.</t>
  </si>
  <si>
    <t>Plazierungszug 15./16.</t>
  </si>
  <si>
    <t>Prüfung</t>
  </si>
  <si>
    <t>8-Turnier</t>
  </si>
  <si>
    <t>(</t>
  </si>
  <si>
    <t>)</t>
  </si>
  <si>
    <t>Gr. 1</t>
  </si>
  <si>
    <t>Gr. 2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</si>
  <si>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</si>
  <si>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</si>
  <si>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</si>
  <si>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</si>
  <si>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</si>
  <si>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</si>
  <si>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</si>
  <si>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</si>
  <si>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</si>
  <si>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</si>
  <si>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</si>
  <si>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</si>
  <si>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</si>
  <si>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</si>
  <si>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</si>
  <si>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</si>
  <si>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</si>
  <si>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</si>
  <si>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</si>
  <si>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</si>
  <si>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Rangliste Final</t>
  </si>
  <si>
    <t xml:space="preserve"> </t>
  </si>
  <si>
    <t>OSM</t>
  </si>
  <si>
    <t>Turnier Sevelen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</si>
</sst>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hh:mm:ss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1" fillId="2" borderId="9" xfId="0" applyFont="1" applyFill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/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1" borderId="16" xfId="0" applyFill="1" applyBorder="1" applyAlignment="1"/>
    <xf numFmtId="0" fontId="0" fillId="0" borderId="21" xfId="0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0" fillId="0" borderId="24" xfId="0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4" borderId="16" xfId="0" applyFill="1" applyBorder="1" applyAlignment="1"/>
    <xf numFmtId="0" fontId="0" fillId="4" borderId="21" xfId="0" applyFill="1" applyBorder="1" applyAlignment="1"/>
    <xf numFmtId="0" fontId="0" fillId="4" borderId="24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0" fontId="3" fillId="0" borderId="0" xfId="0" quotePrefix="1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3" fillId="0" borderId="0" xfId="1"/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1" fillId="0" borderId="0" xfId="0" applyFont="1" applyBorder="1" applyAlignment="1" applyProtection="1">
      <protection locked="0"/>
    </xf>
    <xf numFmtId="0" fontId="0" fillId="1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textRotation="90"/>
      <protection locked="0"/>
    </xf>
    <xf numFmtId="165" fontId="0" fillId="0" borderId="0" xfId="0" applyNumberForma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5" fontId="1" fillId="1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1" borderId="1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0" fillId="1" borderId="8" xfId="0" applyFill="1" applyBorder="1" applyAlignment="1"/>
    <xf numFmtId="0" fontId="0" fillId="1" borderId="8" xfId="0" applyFill="1" applyBorder="1" applyAlignment="1">
      <alignment horizontal="center"/>
    </xf>
    <xf numFmtId="0" fontId="0" fillId="1" borderId="1" xfId="0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/>
    <xf numFmtId="0" fontId="3" fillId="1" borderId="16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0" borderId="27" xfId="0" applyFont="1" applyBorder="1" applyAlignment="1" applyProtection="1">
      <alignment horizontal="left" indent="1"/>
      <protection locked="0"/>
    </xf>
    <xf numFmtId="0" fontId="1" fillId="0" borderId="27" xfId="0" applyFont="1" applyBorder="1" applyAlignment="1" applyProtection="1">
      <protection locked="0"/>
    </xf>
    <xf numFmtId="0" fontId="0" fillId="1" borderId="14" xfId="0" applyFill="1" applyBorder="1" applyAlignment="1">
      <alignment horizontal="center"/>
    </xf>
    <xf numFmtId="0" fontId="3" fillId="1" borderId="21" xfId="0" applyFont="1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0" fontId="3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1" borderId="28" xfId="0" applyFill="1" applyBorder="1" applyAlignment="1">
      <alignment horizontal="left"/>
    </xf>
    <xf numFmtId="0" fontId="0" fillId="1" borderId="29" xfId="0" applyFill="1" applyBorder="1" applyAlignment="1">
      <alignment horizontal="left"/>
    </xf>
    <xf numFmtId="0" fontId="0" fillId="1" borderId="30" xfId="0" applyFill="1" applyBorder="1" applyAlignment="1">
      <alignment horizontal="left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1" borderId="24" xfId="0" applyFill="1" applyBorder="1" applyAlignment="1">
      <alignment horizontal="left"/>
    </xf>
    <xf numFmtId="0" fontId="0" fillId="1" borderId="25" xfId="0" applyFill="1" applyBorder="1" applyAlignment="1">
      <alignment horizontal="left"/>
    </xf>
    <xf numFmtId="0" fontId="0" fillId="1" borderId="26" xfId="0" applyFill="1" applyBorder="1" applyAlignment="1">
      <alignment horizontal="left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2" borderId="14" xfId="0" applyFont="1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1" borderId="16" xfId="0" applyFill="1" applyBorder="1" applyAlignment="1"/>
    <xf numFmtId="0" fontId="0" fillId="1" borderId="17" xfId="0" applyFill="1" applyBorder="1" applyAlignment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" borderId="20" xfId="0" applyFill="1" applyBorder="1" applyAlignment="1"/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76"/>
  <sheetViews>
    <sheetView tabSelected="1" view="pageBreakPreview" zoomScaleNormal="120" zoomScaleSheetLayoutView="100" workbookViewId="0">
      <selection activeCell="C2" sqref="C2:I2"/>
    </sheetView>
  </sheetViews>
  <sheetFormatPr baseColWidth="10" defaultColWidth="3.28515625" defaultRowHeight="12.75" x14ac:dyDescent="0.2"/>
  <cols>
    <col min="1" max="29" width="3.28515625" customWidth="1"/>
    <col min="30" max="30" width="3.7109375" style="18" customWidth="1"/>
    <col min="31" max="31" width="17.5703125" style="109" customWidth="1"/>
    <col min="32" max="32" width="10.42578125" customWidth="1"/>
  </cols>
  <sheetData>
    <row r="1" spans="1:32" ht="18.95" customHeight="1" x14ac:dyDescent="0.3">
      <c r="G1" s="164" t="s">
        <v>57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AE1" s="109" t="s">
        <v>56</v>
      </c>
    </row>
    <row r="2" spans="1:32" ht="14.1" customHeight="1" x14ac:dyDescent="0.2">
      <c r="A2" t="s">
        <v>19</v>
      </c>
      <c r="C2" s="155"/>
      <c r="D2" s="155"/>
      <c r="E2" s="155"/>
      <c r="F2" s="155"/>
      <c r="G2" s="155"/>
      <c r="H2" s="155"/>
      <c r="I2" s="155"/>
      <c r="K2" t="s">
        <v>21</v>
      </c>
      <c r="M2" s="156"/>
      <c r="N2" s="156"/>
      <c r="O2" s="156"/>
      <c r="P2" s="156"/>
      <c r="Q2" s="156"/>
      <c r="S2" t="s">
        <v>22</v>
      </c>
      <c r="X2" s="156" t="s">
        <v>33</v>
      </c>
      <c r="Y2" s="156"/>
      <c r="Z2" s="156"/>
      <c r="AA2" s="156"/>
      <c r="AB2" s="156"/>
      <c r="AC2" s="99"/>
      <c r="AE2" s="110"/>
    </row>
    <row r="3" spans="1:32" ht="14.1" customHeight="1" x14ac:dyDescent="0.2">
      <c r="A3" t="s">
        <v>20</v>
      </c>
      <c r="E3" s="156"/>
      <c r="F3" s="156"/>
      <c r="G3" s="156"/>
      <c r="H3" s="156"/>
      <c r="I3" s="156"/>
      <c r="J3" s="156"/>
      <c r="K3" s="156"/>
      <c r="L3" s="156"/>
      <c r="AE3" s="110"/>
    </row>
    <row r="4" spans="1:32" ht="10.5" customHeight="1" thickBot="1" x14ac:dyDescent="0.25">
      <c r="Y4" s="3" t="s">
        <v>23</v>
      </c>
      <c r="AE4" s="110"/>
    </row>
    <row r="5" spans="1:32" ht="12.95" customHeight="1" thickBot="1" x14ac:dyDescent="0.25">
      <c r="A5" s="4" t="s">
        <v>0</v>
      </c>
      <c r="B5" s="10">
        <v>1</v>
      </c>
      <c r="C5" s="10">
        <v>2</v>
      </c>
      <c r="D5" s="10">
        <v>3</v>
      </c>
      <c r="E5" s="5"/>
      <c r="F5" s="117" t="s">
        <v>1</v>
      </c>
      <c r="G5" s="117"/>
      <c r="H5" s="117"/>
      <c r="I5" s="117"/>
      <c r="J5" s="117"/>
      <c r="K5" s="117"/>
      <c r="L5" s="117"/>
      <c r="M5" s="117"/>
      <c r="N5" s="117"/>
      <c r="O5" s="117" t="s">
        <v>2</v>
      </c>
      <c r="P5" s="117"/>
      <c r="Q5" s="117" t="s">
        <v>1</v>
      </c>
      <c r="R5" s="117"/>
      <c r="S5" s="117"/>
      <c r="T5" s="117"/>
      <c r="U5" s="117"/>
      <c r="V5" s="117"/>
      <c r="W5" s="117"/>
      <c r="X5" s="117"/>
      <c r="Y5" s="117"/>
      <c r="Z5" s="5"/>
      <c r="AA5" s="10">
        <v>1</v>
      </c>
      <c r="AB5" s="10">
        <v>2</v>
      </c>
      <c r="AC5" s="62">
        <v>3</v>
      </c>
      <c r="AD5" s="6" t="s">
        <v>0</v>
      </c>
      <c r="AE5" s="109" t="s">
        <v>24</v>
      </c>
      <c r="AF5" s="91" t="s">
        <v>29</v>
      </c>
    </row>
    <row r="6" spans="1:32" ht="12.95" customHeight="1" x14ac:dyDescent="0.2">
      <c r="A6" s="93" t="str">
        <f>IF(B6="","",IF(C6="",B6,IF(B6+C6=2,3,IF(D6="",B6+C6,B6+C6+D6))))</f>
        <v/>
      </c>
      <c r="B6" s="55"/>
      <c r="C6" s="55"/>
      <c r="D6" s="55"/>
      <c r="E6" s="27" t="s">
        <v>3</v>
      </c>
      <c r="F6" s="140" t="str">
        <f>IF(C44="","",C44)</f>
        <v/>
      </c>
      <c r="G6" s="140"/>
      <c r="H6" s="140"/>
      <c r="I6" s="140"/>
      <c r="J6" s="140"/>
      <c r="K6" s="140"/>
      <c r="L6" s="140"/>
      <c r="M6" s="140"/>
      <c r="N6" s="140"/>
      <c r="O6" s="141">
        <v>1</v>
      </c>
      <c r="P6" s="141"/>
      <c r="Q6" s="140" t="str">
        <f>IF(C45="","",C45)</f>
        <v/>
      </c>
      <c r="R6" s="140"/>
      <c r="S6" s="140"/>
      <c r="T6" s="140"/>
      <c r="U6" s="140"/>
      <c r="V6" s="140"/>
      <c r="W6" s="140"/>
      <c r="X6" s="140"/>
      <c r="Y6" s="140"/>
      <c r="Z6" s="27" t="s">
        <v>4</v>
      </c>
      <c r="AA6" s="26" t="str">
        <f>IF(B6=1,"0",IF(B6="","","1"))</f>
        <v/>
      </c>
      <c r="AB6" s="26" t="str">
        <f>IF(C6=1,"0",IF(C6="","","1"))</f>
        <v/>
      </c>
      <c r="AC6" s="100" t="str">
        <f>IF(D6=1,"0",IF(D6="","","1"))</f>
        <v/>
      </c>
      <c r="AD6" s="28" t="str">
        <f>IF(AA6="","",IF(AB6="",AA6,IF(AA6+AB6=2,3,IF(AC6="",AA6+AB6,AA6+AB6+AC6))))</f>
        <v/>
      </c>
      <c r="AF6" s="89" t="str">
        <f>IF(A6="","",IF(AND(A6=1,AB6=1)+OR(C6="")+AND(A6+AD6&gt;3)+OR(A6+AD6=2),"nicht i.o.","i.o."))</f>
        <v/>
      </c>
    </row>
    <row r="7" spans="1:32" ht="12.95" customHeight="1" x14ac:dyDescent="0.2">
      <c r="A7" s="12" t="str">
        <f t="shared" ref="A7:A41" si="0">IF(B7="","",IF(C7="",B7,IF(B7+C7=2,3,IF(D7="",B7+C7,B7+C7+D7))))</f>
        <v/>
      </c>
      <c r="B7" s="56"/>
      <c r="C7" s="56"/>
      <c r="D7" s="56"/>
      <c r="E7" s="2" t="s">
        <v>5</v>
      </c>
      <c r="F7" s="143" t="str">
        <f>IF(C46="","",C46)</f>
        <v/>
      </c>
      <c r="G7" s="143"/>
      <c r="H7" s="143"/>
      <c r="I7" s="143"/>
      <c r="J7" s="143"/>
      <c r="K7" s="143"/>
      <c r="L7" s="143"/>
      <c r="M7" s="143"/>
      <c r="N7" s="143"/>
      <c r="O7" s="144">
        <v>2</v>
      </c>
      <c r="P7" s="144"/>
      <c r="Q7" s="143" t="str">
        <f>IF(C47="","",C47)</f>
        <v/>
      </c>
      <c r="R7" s="143"/>
      <c r="S7" s="143"/>
      <c r="T7" s="143"/>
      <c r="U7" s="143"/>
      <c r="V7" s="143"/>
      <c r="W7" s="143"/>
      <c r="X7" s="143"/>
      <c r="Y7" s="143"/>
      <c r="Z7" s="2" t="s">
        <v>6</v>
      </c>
      <c r="AA7" s="13" t="str">
        <f t="shared" ref="AA7:AA41" si="1">IF(B7=1,"0",IF(B7="","","1"))</f>
        <v/>
      </c>
      <c r="AB7" s="13" t="str">
        <f t="shared" ref="AB7:AB41" si="2">IF(C7=1,"0",IF(C7="","","1"))</f>
        <v/>
      </c>
      <c r="AC7" s="101" t="str">
        <f t="shared" ref="AC7:AC41" si="3">IF(D7=1,"0",IF(D7="","","1"))</f>
        <v/>
      </c>
      <c r="AD7" s="16" t="str">
        <f t="shared" ref="AD7:AD41" si="4">IF(AA7="","",IF(AB7="",AA7,IF(AA7+AB7=2,3,IF(AC7="",AA7+AB7,AA7+AB7+AC7))))</f>
        <v/>
      </c>
      <c r="AE7" s="109" t="s">
        <v>56</v>
      </c>
      <c r="AF7" s="89" t="str">
        <f t="shared" ref="AF7:AF69" si="5">IF(A7="","",IF(AND(A7=1,AB7=1)+OR(C7="")+AND(A7+AD7&gt;3)+OR(A7+AD7=2),"nicht i.o.","i.o."))</f>
        <v/>
      </c>
    </row>
    <row r="8" spans="1:32" ht="12.95" customHeight="1" x14ac:dyDescent="0.2">
      <c r="A8" s="25" t="str">
        <f t="shared" si="0"/>
        <v/>
      </c>
      <c r="B8" s="57"/>
      <c r="C8" s="57"/>
      <c r="D8" s="57"/>
      <c r="E8" s="30" t="s">
        <v>7</v>
      </c>
      <c r="F8" s="142" t="str">
        <f>IF(C48="","",C48)</f>
        <v/>
      </c>
      <c r="G8" s="142"/>
      <c r="H8" s="142"/>
      <c r="I8" s="142"/>
      <c r="J8" s="142"/>
      <c r="K8" s="142"/>
      <c r="L8" s="142"/>
      <c r="M8" s="142"/>
      <c r="N8" s="142"/>
      <c r="O8" s="145">
        <v>3</v>
      </c>
      <c r="P8" s="145"/>
      <c r="Q8" s="142" t="str">
        <f>IF(C49="","",C49)</f>
        <v/>
      </c>
      <c r="R8" s="142"/>
      <c r="S8" s="142"/>
      <c r="T8" s="142"/>
      <c r="U8" s="142"/>
      <c r="V8" s="142"/>
      <c r="W8" s="142"/>
      <c r="X8" s="142"/>
      <c r="Y8" s="142"/>
      <c r="Z8" s="30" t="s">
        <v>8</v>
      </c>
      <c r="AA8" s="26" t="str">
        <f t="shared" si="1"/>
        <v/>
      </c>
      <c r="AB8" s="26" t="str">
        <f t="shared" si="2"/>
        <v/>
      </c>
      <c r="AC8" s="100" t="str">
        <f t="shared" si="3"/>
        <v/>
      </c>
      <c r="AD8" s="28" t="str">
        <f t="shared" si="4"/>
        <v/>
      </c>
      <c r="AF8" s="89" t="str">
        <f t="shared" si="5"/>
        <v/>
      </c>
    </row>
    <row r="9" spans="1:32" ht="12.95" customHeight="1" x14ac:dyDescent="0.2">
      <c r="A9" s="12" t="str">
        <f t="shared" si="0"/>
        <v/>
      </c>
      <c r="B9" s="56"/>
      <c r="C9" s="56"/>
      <c r="D9" s="56"/>
      <c r="E9" s="2" t="s">
        <v>9</v>
      </c>
      <c r="F9" s="143" t="str">
        <f>IF(C50="","",C50)</f>
        <v/>
      </c>
      <c r="G9" s="143"/>
      <c r="H9" s="143"/>
      <c r="I9" s="143"/>
      <c r="J9" s="143"/>
      <c r="K9" s="143"/>
      <c r="L9" s="143"/>
      <c r="M9" s="143"/>
      <c r="N9" s="143"/>
      <c r="O9" s="144">
        <v>4</v>
      </c>
      <c r="P9" s="144"/>
      <c r="Q9" s="143" t="str">
        <f>IF(C51="","",C51)</f>
        <v/>
      </c>
      <c r="R9" s="143"/>
      <c r="S9" s="143"/>
      <c r="T9" s="143"/>
      <c r="U9" s="143"/>
      <c r="V9" s="143"/>
      <c r="W9" s="143"/>
      <c r="X9" s="143"/>
      <c r="Y9" s="143"/>
      <c r="Z9" s="2" t="s">
        <v>10</v>
      </c>
      <c r="AA9" s="13" t="str">
        <f t="shared" si="1"/>
        <v/>
      </c>
      <c r="AB9" s="13" t="str">
        <f t="shared" si="2"/>
        <v/>
      </c>
      <c r="AC9" s="101" t="str">
        <f t="shared" si="3"/>
        <v/>
      </c>
      <c r="AD9" s="16" t="str">
        <f t="shared" si="4"/>
        <v/>
      </c>
      <c r="AF9" s="89" t="str">
        <f t="shared" si="5"/>
        <v/>
      </c>
    </row>
    <row r="10" spans="1:32" ht="12.95" customHeight="1" x14ac:dyDescent="0.2">
      <c r="A10" s="25" t="str">
        <f t="shared" si="0"/>
        <v/>
      </c>
      <c r="B10" s="57"/>
      <c r="C10" s="57"/>
      <c r="D10" s="57"/>
      <c r="E10" s="30" t="s">
        <v>11</v>
      </c>
      <c r="F10" s="142" t="str">
        <f>IF(C52="","",C52)</f>
        <v/>
      </c>
      <c r="G10" s="142"/>
      <c r="H10" s="142"/>
      <c r="I10" s="142"/>
      <c r="J10" s="142"/>
      <c r="K10" s="142"/>
      <c r="L10" s="142"/>
      <c r="M10" s="142"/>
      <c r="N10" s="142"/>
      <c r="O10" s="145">
        <v>5</v>
      </c>
      <c r="P10" s="145"/>
      <c r="Q10" s="142" t="str">
        <f>IF(C44="","",C44)</f>
        <v/>
      </c>
      <c r="R10" s="142"/>
      <c r="S10" s="142"/>
      <c r="T10" s="142"/>
      <c r="U10" s="142"/>
      <c r="V10" s="142"/>
      <c r="W10" s="142"/>
      <c r="X10" s="142"/>
      <c r="Y10" s="142"/>
      <c r="Z10" s="30" t="s">
        <v>3</v>
      </c>
      <c r="AA10" s="26" t="str">
        <f t="shared" si="1"/>
        <v/>
      </c>
      <c r="AB10" s="26" t="str">
        <f t="shared" si="2"/>
        <v/>
      </c>
      <c r="AC10" s="100" t="str">
        <f t="shared" si="3"/>
        <v/>
      </c>
      <c r="AD10" s="28" t="str">
        <f t="shared" si="4"/>
        <v/>
      </c>
      <c r="AF10" s="89" t="str">
        <f t="shared" si="5"/>
        <v/>
      </c>
    </row>
    <row r="11" spans="1:32" ht="12.95" customHeight="1" x14ac:dyDescent="0.2">
      <c r="A11" s="12" t="str">
        <f t="shared" si="0"/>
        <v/>
      </c>
      <c r="B11" s="56"/>
      <c r="C11" s="56"/>
      <c r="D11" s="56"/>
      <c r="E11" s="2" t="s">
        <v>4</v>
      </c>
      <c r="F11" s="143" t="str">
        <f>IF(C45="","",C45)</f>
        <v/>
      </c>
      <c r="G11" s="143"/>
      <c r="H11" s="143"/>
      <c r="I11" s="143"/>
      <c r="J11" s="143"/>
      <c r="K11" s="143"/>
      <c r="L11" s="143"/>
      <c r="M11" s="143"/>
      <c r="N11" s="143"/>
      <c r="O11" s="144">
        <v>6</v>
      </c>
      <c r="P11" s="144"/>
      <c r="Q11" s="143" t="str">
        <f>IF(C46="","",C46)</f>
        <v/>
      </c>
      <c r="R11" s="143"/>
      <c r="S11" s="143"/>
      <c r="T11" s="143"/>
      <c r="U11" s="143"/>
      <c r="V11" s="143"/>
      <c r="W11" s="143"/>
      <c r="X11" s="143"/>
      <c r="Y11" s="143"/>
      <c r="Z11" s="2" t="s">
        <v>5</v>
      </c>
      <c r="AA11" s="13" t="str">
        <f t="shared" si="1"/>
        <v/>
      </c>
      <c r="AB11" s="13" t="str">
        <f t="shared" si="2"/>
        <v/>
      </c>
      <c r="AC11" s="101" t="str">
        <f t="shared" si="3"/>
        <v/>
      </c>
      <c r="AD11" s="16" t="str">
        <f t="shared" si="4"/>
        <v/>
      </c>
      <c r="AF11" s="89" t="str">
        <f t="shared" si="5"/>
        <v/>
      </c>
    </row>
    <row r="12" spans="1:32" ht="12.95" customHeight="1" x14ac:dyDescent="0.2">
      <c r="A12" s="25" t="str">
        <f t="shared" si="0"/>
        <v/>
      </c>
      <c r="B12" s="57"/>
      <c r="C12" s="57"/>
      <c r="D12" s="57"/>
      <c r="E12" s="30" t="s">
        <v>8</v>
      </c>
      <c r="F12" s="142" t="str">
        <f>IF(C49="","",C49)</f>
        <v/>
      </c>
      <c r="G12" s="142"/>
      <c r="H12" s="142"/>
      <c r="I12" s="142"/>
      <c r="J12" s="142"/>
      <c r="K12" s="142"/>
      <c r="L12" s="142"/>
      <c r="M12" s="142"/>
      <c r="N12" s="142"/>
      <c r="O12" s="145">
        <v>7</v>
      </c>
      <c r="P12" s="145"/>
      <c r="Q12" s="142" t="str">
        <f>IF(C50="","",C50)</f>
        <v/>
      </c>
      <c r="R12" s="142"/>
      <c r="S12" s="142"/>
      <c r="T12" s="142"/>
      <c r="U12" s="142"/>
      <c r="V12" s="142"/>
      <c r="W12" s="142"/>
      <c r="X12" s="142"/>
      <c r="Y12" s="142"/>
      <c r="Z12" s="30" t="s">
        <v>9</v>
      </c>
      <c r="AA12" s="26" t="str">
        <f t="shared" si="1"/>
        <v/>
      </c>
      <c r="AB12" s="26" t="str">
        <f t="shared" si="2"/>
        <v/>
      </c>
      <c r="AC12" s="100" t="str">
        <f t="shared" si="3"/>
        <v/>
      </c>
      <c r="AD12" s="28" t="str">
        <f t="shared" si="4"/>
        <v/>
      </c>
      <c r="AF12" s="89" t="str">
        <f t="shared" si="5"/>
        <v/>
      </c>
    </row>
    <row r="13" spans="1:32" ht="12.95" customHeight="1" x14ac:dyDescent="0.2">
      <c r="A13" s="12" t="str">
        <f t="shared" si="0"/>
        <v/>
      </c>
      <c r="B13" s="56"/>
      <c r="C13" s="56"/>
      <c r="D13" s="56"/>
      <c r="E13" s="2" t="s">
        <v>6</v>
      </c>
      <c r="F13" s="143" t="str">
        <f>IF(C47="","",C47)</f>
        <v/>
      </c>
      <c r="G13" s="143"/>
      <c r="H13" s="143"/>
      <c r="I13" s="143"/>
      <c r="J13" s="143"/>
      <c r="K13" s="143"/>
      <c r="L13" s="143"/>
      <c r="M13" s="143"/>
      <c r="N13" s="143"/>
      <c r="O13" s="144">
        <v>8</v>
      </c>
      <c r="P13" s="144"/>
      <c r="Q13" s="143" t="str">
        <f>IF(C48="","",C48)</f>
        <v/>
      </c>
      <c r="R13" s="143"/>
      <c r="S13" s="143"/>
      <c r="T13" s="143"/>
      <c r="U13" s="143"/>
      <c r="V13" s="143"/>
      <c r="W13" s="143"/>
      <c r="X13" s="143"/>
      <c r="Y13" s="143"/>
      <c r="Z13" s="2" t="s">
        <v>7</v>
      </c>
      <c r="AA13" s="13" t="str">
        <f t="shared" si="1"/>
        <v/>
      </c>
      <c r="AB13" s="13" t="str">
        <f t="shared" si="2"/>
        <v/>
      </c>
      <c r="AC13" s="101" t="str">
        <f t="shared" si="3"/>
        <v/>
      </c>
      <c r="AD13" s="16" t="str">
        <f t="shared" si="4"/>
        <v/>
      </c>
      <c r="AF13" s="89" t="str">
        <f t="shared" si="5"/>
        <v/>
      </c>
    </row>
    <row r="14" spans="1:32" ht="12.95" customHeight="1" x14ac:dyDescent="0.2">
      <c r="A14" s="25" t="str">
        <f t="shared" si="0"/>
        <v/>
      </c>
      <c r="B14" s="57"/>
      <c r="C14" s="57"/>
      <c r="D14" s="57"/>
      <c r="E14" s="30" t="s">
        <v>10</v>
      </c>
      <c r="F14" s="142" t="str">
        <f>IF(C51="","",C51)</f>
        <v/>
      </c>
      <c r="G14" s="142"/>
      <c r="H14" s="142"/>
      <c r="I14" s="142"/>
      <c r="J14" s="142"/>
      <c r="K14" s="142"/>
      <c r="L14" s="142"/>
      <c r="M14" s="142"/>
      <c r="N14" s="142"/>
      <c r="O14" s="145">
        <v>9</v>
      </c>
      <c r="P14" s="145"/>
      <c r="Q14" s="142" t="str">
        <f>IF(C52="","",C52)</f>
        <v/>
      </c>
      <c r="R14" s="142"/>
      <c r="S14" s="142"/>
      <c r="T14" s="142"/>
      <c r="U14" s="142"/>
      <c r="V14" s="142"/>
      <c r="W14" s="142"/>
      <c r="X14" s="142"/>
      <c r="Y14" s="142"/>
      <c r="Z14" s="30" t="s">
        <v>11</v>
      </c>
      <c r="AA14" s="26" t="str">
        <f t="shared" si="1"/>
        <v/>
      </c>
      <c r="AB14" s="26" t="str">
        <f t="shared" si="2"/>
        <v/>
      </c>
      <c r="AC14" s="100" t="str">
        <f t="shared" si="3"/>
        <v/>
      </c>
      <c r="AD14" s="28" t="str">
        <f t="shared" si="4"/>
        <v/>
      </c>
      <c r="AF14" s="89" t="str">
        <f t="shared" si="5"/>
        <v/>
      </c>
    </row>
    <row r="15" spans="1:32" ht="12.95" customHeight="1" x14ac:dyDescent="0.2">
      <c r="A15" s="12" t="str">
        <f t="shared" si="0"/>
        <v/>
      </c>
      <c r="B15" s="56"/>
      <c r="C15" s="56"/>
      <c r="D15" s="56"/>
      <c r="E15" s="2" t="s">
        <v>3</v>
      </c>
      <c r="F15" s="143" t="str">
        <f>IF(C44="","",C44)</f>
        <v/>
      </c>
      <c r="G15" s="143"/>
      <c r="H15" s="143"/>
      <c r="I15" s="143"/>
      <c r="J15" s="143"/>
      <c r="K15" s="143"/>
      <c r="L15" s="143"/>
      <c r="M15" s="143"/>
      <c r="N15" s="143"/>
      <c r="O15" s="144">
        <v>10</v>
      </c>
      <c r="P15" s="144"/>
      <c r="Q15" s="143" t="str">
        <f>IF(C46="","",C46)</f>
        <v/>
      </c>
      <c r="R15" s="143"/>
      <c r="S15" s="143"/>
      <c r="T15" s="143"/>
      <c r="U15" s="143"/>
      <c r="V15" s="143"/>
      <c r="W15" s="143"/>
      <c r="X15" s="143"/>
      <c r="Y15" s="143"/>
      <c r="Z15" s="2" t="s">
        <v>5</v>
      </c>
      <c r="AA15" s="13" t="str">
        <f t="shared" si="1"/>
        <v/>
      </c>
      <c r="AB15" s="13" t="str">
        <f t="shared" si="2"/>
        <v/>
      </c>
      <c r="AC15" s="101" t="str">
        <f t="shared" si="3"/>
        <v/>
      </c>
      <c r="AD15" s="16" t="str">
        <f t="shared" si="4"/>
        <v/>
      </c>
      <c r="AF15" s="89" t="str">
        <f t="shared" si="5"/>
        <v/>
      </c>
    </row>
    <row r="16" spans="1:32" ht="12.95" customHeight="1" x14ac:dyDescent="0.2">
      <c r="A16" s="25" t="str">
        <f t="shared" si="0"/>
        <v/>
      </c>
      <c r="B16" s="57"/>
      <c r="C16" s="57"/>
      <c r="D16" s="57"/>
      <c r="E16" s="30" t="s">
        <v>4</v>
      </c>
      <c r="F16" s="142" t="str">
        <f>IF(C45="","",C45)</f>
        <v/>
      </c>
      <c r="G16" s="142"/>
      <c r="H16" s="142"/>
      <c r="I16" s="142"/>
      <c r="J16" s="142"/>
      <c r="K16" s="142"/>
      <c r="L16" s="142"/>
      <c r="M16" s="142"/>
      <c r="N16" s="142"/>
      <c r="O16" s="145">
        <v>11</v>
      </c>
      <c r="P16" s="145"/>
      <c r="Q16" s="142" t="str">
        <f>IF(C47="","",C47)</f>
        <v/>
      </c>
      <c r="R16" s="142"/>
      <c r="S16" s="142"/>
      <c r="T16" s="142"/>
      <c r="U16" s="142"/>
      <c r="V16" s="142"/>
      <c r="W16" s="142"/>
      <c r="X16" s="142"/>
      <c r="Y16" s="142"/>
      <c r="Z16" s="30" t="s">
        <v>6</v>
      </c>
      <c r="AA16" s="26" t="str">
        <f t="shared" si="1"/>
        <v/>
      </c>
      <c r="AB16" s="26" t="str">
        <f t="shared" si="2"/>
        <v/>
      </c>
      <c r="AC16" s="100" t="str">
        <f t="shared" si="3"/>
        <v/>
      </c>
      <c r="AD16" s="28" t="str">
        <f t="shared" si="4"/>
        <v/>
      </c>
      <c r="AF16" s="89" t="str">
        <f t="shared" si="5"/>
        <v/>
      </c>
    </row>
    <row r="17" spans="1:32" ht="12.95" customHeight="1" x14ac:dyDescent="0.2">
      <c r="A17" s="12" t="str">
        <f t="shared" si="0"/>
        <v/>
      </c>
      <c r="B17" s="56"/>
      <c r="C17" s="56"/>
      <c r="D17" s="56"/>
      <c r="E17" s="2" t="s">
        <v>9</v>
      </c>
      <c r="F17" s="143" t="str">
        <f>IF(C50="","",C50)</f>
        <v/>
      </c>
      <c r="G17" s="143"/>
      <c r="H17" s="143"/>
      <c r="I17" s="143"/>
      <c r="J17" s="143"/>
      <c r="K17" s="143"/>
      <c r="L17" s="143"/>
      <c r="M17" s="143"/>
      <c r="N17" s="143"/>
      <c r="O17" s="144">
        <v>12</v>
      </c>
      <c r="P17" s="144"/>
      <c r="Q17" s="143" t="str">
        <f>IF(C52="","",C52)</f>
        <v/>
      </c>
      <c r="R17" s="143"/>
      <c r="S17" s="143"/>
      <c r="T17" s="143"/>
      <c r="U17" s="143"/>
      <c r="V17" s="143"/>
      <c r="W17" s="143"/>
      <c r="X17" s="143"/>
      <c r="Y17" s="143"/>
      <c r="Z17" s="2" t="s">
        <v>11</v>
      </c>
      <c r="AA17" s="13" t="str">
        <f t="shared" si="1"/>
        <v/>
      </c>
      <c r="AB17" s="13" t="str">
        <f t="shared" si="2"/>
        <v/>
      </c>
      <c r="AC17" s="101" t="str">
        <f t="shared" si="3"/>
        <v/>
      </c>
      <c r="AD17" s="16" t="str">
        <f t="shared" si="4"/>
        <v/>
      </c>
      <c r="AF17" s="89" t="str">
        <f t="shared" si="5"/>
        <v/>
      </c>
    </row>
    <row r="18" spans="1:32" ht="12.95" customHeight="1" x14ac:dyDescent="0.2">
      <c r="A18" s="25" t="str">
        <f t="shared" si="0"/>
        <v/>
      </c>
      <c r="B18" s="57"/>
      <c r="C18" s="57"/>
      <c r="D18" s="57"/>
      <c r="E18" s="30" t="s">
        <v>5</v>
      </c>
      <c r="F18" s="142" t="str">
        <f>IF(C46="","",C46)</f>
        <v/>
      </c>
      <c r="G18" s="142"/>
      <c r="H18" s="142"/>
      <c r="I18" s="142"/>
      <c r="J18" s="142"/>
      <c r="K18" s="142"/>
      <c r="L18" s="142"/>
      <c r="M18" s="142"/>
      <c r="N18" s="142"/>
      <c r="O18" s="145">
        <v>13</v>
      </c>
      <c r="P18" s="145"/>
      <c r="Q18" s="142" t="str">
        <f>IF(C48="","",C48)</f>
        <v/>
      </c>
      <c r="R18" s="142"/>
      <c r="S18" s="142"/>
      <c r="T18" s="142"/>
      <c r="U18" s="142"/>
      <c r="V18" s="142"/>
      <c r="W18" s="142"/>
      <c r="X18" s="142"/>
      <c r="Y18" s="142"/>
      <c r="Z18" s="30" t="s">
        <v>7</v>
      </c>
      <c r="AA18" s="26" t="str">
        <f t="shared" si="1"/>
        <v/>
      </c>
      <c r="AB18" s="26" t="str">
        <f t="shared" si="2"/>
        <v/>
      </c>
      <c r="AC18" s="100" t="str">
        <f t="shared" si="3"/>
        <v/>
      </c>
      <c r="AD18" s="28" t="str">
        <f t="shared" si="4"/>
        <v/>
      </c>
      <c r="AF18" s="89" t="str">
        <f t="shared" si="5"/>
        <v/>
      </c>
    </row>
    <row r="19" spans="1:32" ht="12.95" customHeight="1" x14ac:dyDescent="0.2">
      <c r="A19" s="12" t="str">
        <f t="shared" si="0"/>
        <v/>
      </c>
      <c r="B19" s="56"/>
      <c r="C19" s="56"/>
      <c r="D19" s="56"/>
      <c r="E19" s="2" t="s">
        <v>6</v>
      </c>
      <c r="F19" s="143" t="str">
        <f>IF(C47="","",C47)</f>
        <v/>
      </c>
      <c r="G19" s="143"/>
      <c r="H19" s="143"/>
      <c r="I19" s="143"/>
      <c r="J19" s="143"/>
      <c r="K19" s="143"/>
      <c r="L19" s="143"/>
      <c r="M19" s="143"/>
      <c r="N19" s="143"/>
      <c r="O19" s="144">
        <v>14</v>
      </c>
      <c r="P19" s="144"/>
      <c r="Q19" s="143" t="str">
        <f>IF(C49="","",C49)</f>
        <v/>
      </c>
      <c r="R19" s="143"/>
      <c r="S19" s="143"/>
      <c r="T19" s="143"/>
      <c r="U19" s="143"/>
      <c r="V19" s="143"/>
      <c r="W19" s="143"/>
      <c r="X19" s="143"/>
      <c r="Y19" s="143"/>
      <c r="Z19" s="2" t="s">
        <v>8</v>
      </c>
      <c r="AA19" s="13" t="str">
        <f t="shared" si="1"/>
        <v/>
      </c>
      <c r="AB19" s="13" t="str">
        <f t="shared" si="2"/>
        <v/>
      </c>
      <c r="AC19" s="101" t="str">
        <f t="shared" si="3"/>
        <v/>
      </c>
      <c r="AD19" s="16" t="str">
        <f t="shared" si="4"/>
        <v/>
      </c>
      <c r="AF19" s="89" t="str">
        <f t="shared" si="5"/>
        <v/>
      </c>
    </row>
    <row r="20" spans="1:32" ht="12.95" customHeight="1" x14ac:dyDescent="0.2">
      <c r="A20" s="25" t="str">
        <f t="shared" si="0"/>
        <v/>
      </c>
      <c r="B20" s="57"/>
      <c r="C20" s="57"/>
      <c r="D20" s="57"/>
      <c r="E20" s="30" t="s">
        <v>4</v>
      </c>
      <c r="F20" s="142" t="str">
        <f>IF(C45="","",C45)</f>
        <v/>
      </c>
      <c r="G20" s="142"/>
      <c r="H20" s="142"/>
      <c r="I20" s="142"/>
      <c r="J20" s="142"/>
      <c r="K20" s="142"/>
      <c r="L20" s="142"/>
      <c r="M20" s="142"/>
      <c r="N20" s="142"/>
      <c r="O20" s="145">
        <v>15</v>
      </c>
      <c r="P20" s="145"/>
      <c r="Q20" s="142" t="str">
        <f>IF(C52="","",C52)</f>
        <v/>
      </c>
      <c r="R20" s="142"/>
      <c r="S20" s="142"/>
      <c r="T20" s="142"/>
      <c r="U20" s="142"/>
      <c r="V20" s="142"/>
      <c r="W20" s="142"/>
      <c r="X20" s="142"/>
      <c r="Y20" s="142"/>
      <c r="Z20" s="30" t="s">
        <v>11</v>
      </c>
      <c r="AA20" s="26" t="str">
        <f t="shared" si="1"/>
        <v/>
      </c>
      <c r="AB20" s="26" t="str">
        <f t="shared" si="2"/>
        <v/>
      </c>
      <c r="AC20" s="100" t="str">
        <f t="shared" si="3"/>
        <v/>
      </c>
      <c r="AD20" s="28" t="str">
        <f t="shared" si="4"/>
        <v/>
      </c>
      <c r="AF20" s="89" t="str">
        <f t="shared" si="5"/>
        <v/>
      </c>
    </row>
    <row r="21" spans="1:32" ht="12.95" customHeight="1" x14ac:dyDescent="0.2">
      <c r="A21" s="12" t="str">
        <f t="shared" si="0"/>
        <v/>
      </c>
      <c r="B21" s="56"/>
      <c r="C21" s="56"/>
      <c r="D21" s="56"/>
      <c r="E21" s="2" t="s">
        <v>7</v>
      </c>
      <c r="F21" s="143" t="str">
        <f>IF(C48="","",C48)</f>
        <v/>
      </c>
      <c r="G21" s="143"/>
      <c r="H21" s="143"/>
      <c r="I21" s="143"/>
      <c r="J21" s="143"/>
      <c r="K21" s="143"/>
      <c r="L21" s="143"/>
      <c r="M21" s="143"/>
      <c r="N21" s="143"/>
      <c r="O21" s="144">
        <v>16</v>
      </c>
      <c r="P21" s="144"/>
      <c r="Q21" s="143" t="str">
        <f>IF(C50="","",C50)</f>
        <v/>
      </c>
      <c r="R21" s="143"/>
      <c r="S21" s="143"/>
      <c r="T21" s="143"/>
      <c r="U21" s="143"/>
      <c r="V21" s="143"/>
      <c r="W21" s="143"/>
      <c r="X21" s="143"/>
      <c r="Y21" s="143"/>
      <c r="Z21" s="2" t="s">
        <v>9</v>
      </c>
      <c r="AA21" s="13" t="str">
        <f t="shared" si="1"/>
        <v/>
      </c>
      <c r="AB21" s="13" t="str">
        <f t="shared" si="2"/>
        <v/>
      </c>
      <c r="AC21" s="101" t="str">
        <f t="shared" si="3"/>
        <v/>
      </c>
      <c r="AD21" s="16" t="str">
        <f t="shared" si="4"/>
        <v/>
      </c>
      <c r="AF21" s="89" t="str">
        <f t="shared" si="5"/>
        <v/>
      </c>
    </row>
    <row r="22" spans="1:32" ht="12.95" customHeight="1" x14ac:dyDescent="0.2">
      <c r="A22" s="25" t="str">
        <f t="shared" si="0"/>
        <v/>
      </c>
      <c r="B22" s="57"/>
      <c r="C22" s="57"/>
      <c r="D22" s="57"/>
      <c r="E22" s="30" t="s">
        <v>8</v>
      </c>
      <c r="F22" s="142" t="str">
        <f>IF(C49="","",C49)</f>
        <v/>
      </c>
      <c r="G22" s="142"/>
      <c r="H22" s="142"/>
      <c r="I22" s="142"/>
      <c r="J22" s="142"/>
      <c r="K22" s="142"/>
      <c r="L22" s="142"/>
      <c r="M22" s="142"/>
      <c r="N22" s="142"/>
      <c r="O22" s="145">
        <v>17</v>
      </c>
      <c r="P22" s="145"/>
      <c r="Q22" s="142" t="str">
        <f>IF(C51="","",C51)</f>
        <v/>
      </c>
      <c r="R22" s="142"/>
      <c r="S22" s="142"/>
      <c r="T22" s="142"/>
      <c r="U22" s="142"/>
      <c r="V22" s="142"/>
      <c r="W22" s="142"/>
      <c r="X22" s="142"/>
      <c r="Y22" s="142"/>
      <c r="Z22" s="30" t="s">
        <v>10</v>
      </c>
      <c r="AA22" s="26" t="str">
        <f t="shared" si="1"/>
        <v/>
      </c>
      <c r="AB22" s="26" t="str">
        <f t="shared" si="2"/>
        <v/>
      </c>
      <c r="AC22" s="100" t="str">
        <f t="shared" si="3"/>
        <v/>
      </c>
      <c r="AD22" s="28" t="str">
        <f t="shared" si="4"/>
        <v/>
      </c>
      <c r="AF22" s="89" t="str">
        <f t="shared" si="5"/>
        <v/>
      </c>
    </row>
    <row r="23" spans="1:32" ht="12.95" customHeight="1" x14ac:dyDescent="0.2">
      <c r="A23" s="12" t="str">
        <f t="shared" si="0"/>
        <v/>
      </c>
      <c r="B23" s="56"/>
      <c r="C23" s="56"/>
      <c r="D23" s="56"/>
      <c r="E23" s="2" t="s">
        <v>3</v>
      </c>
      <c r="F23" s="143" t="str">
        <f>IF(C44="","",C44)</f>
        <v/>
      </c>
      <c r="G23" s="143"/>
      <c r="H23" s="143"/>
      <c r="I23" s="143"/>
      <c r="J23" s="143"/>
      <c r="K23" s="143"/>
      <c r="L23" s="143"/>
      <c r="M23" s="143"/>
      <c r="N23" s="143"/>
      <c r="O23" s="144">
        <v>18</v>
      </c>
      <c r="P23" s="144"/>
      <c r="Q23" s="143" t="str">
        <f>IF(C47="","",C47)</f>
        <v/>
      </c>
      <c r="R23" s="143"/>
      <c r="S23" s="143"/>
      <c r="T23" s="143"/>
      <c r="U23" s="143"/>
      <c r="V23" s="143"/>
      <c r="W23" s="143"/>
      <c r="X23" s="143"/>
      <c r="Y23" s="143"/>
      <c r="Z23" s="2" t="s">
        <v>6</v>
      </c>
      <c r="AA23" s="13" t="str">
        <f t="shared" si="1"/>
        <v/>
      </c>
      <c r="AB23" s="13" t="str">
        <f t="shared" si="2"/>
        <v/>
      </c>
      <c r="AC23" s="101" t="str">
        <f t="shared" si="3"/>
        <v/>
      </c>
      <c r="AD23" s="16" t="str">
        <f t="shared" si="4"/>
        <v/>
      </c>
      <c r="AF23" s="89" t="str">
        <f t="shared" si="5"/>
        <v/>
      </c>
    </row>
    <row r="24" spans="1:32" ht="12.95" customHeight="1" x14ac:dyDescent="0.2">
      <c r="A24" s="25" t="str">
        <f t="shared" si="0"/>
        <v/>
      </c>
      <c r="B24" s="57"/>
      <c r="C24" s="57"/>
      <c r="D24" s="57"/>
      <c r="E24" s="30" t="s">
        <v>4</v>
      </c>
      <c r="F24" s="142" t="str">
        <f>IF(C45="","",C45)</f>
        <v/>
      </c>
      <c r="G24" s="142"/>
      <c r="H24" s="142"/>
      <c r="I24" s="142"/>
      <c r="J24" s="142"/>
      <c r="K24" s="142"/>
      <c r="L24" s="142"/>
      <c r="M24" s="142"/>
      <c r="N24" s="142"/>
      <c r="O24" s="145">
        <v>19</v>
      </c>
      <c r="P24" s="145"/>
      <c r="Q24" s="142" t="str">
        <f>IF(C48="","",C48)</f>
        <v/>
      </c>
      <c r="R24" s="142"/>
      <c r="S24" s="142"/>
      <c r="T24" s="142"/>
      <c r="U24" s="142"/>
      <c r="V24" s="142"/>
      <c r="W24" s="142"/>
      <c r="X24" s="142"/>
      <c r="Y24" s="142"/>
      <c r="Z24" s="30" t="s">
        <v>7</v>
      </c>
      <c r="AA24" s="26" t="str">
        <f t="shared" si="1"/>
        <v/>
      </c>
      <c r="AB24" s="26" t="str">
        <f t="shared" si="2"/>
        <v/>
      </c>
      <c r="AC24" s="100" t="str">
        <f t="shared" si="3"/>
        <v/>
      </c>
      <c r="AD24" s="28" t="str">
        <f t="shared" si="4"/>
        <v/>
      </c>
      <c r="AF24" s="89" t="str">
        <f t="shared" si="5"/>
        <v/>
      </c>
    </row>
    <row r="25" spans="1:32" ht="12.95" customHeight="1" x14ac:dyDescent="0.2">
      <c r="A25" s="12" t="str">
        <f t="shared" si="0"/>
        <v/>
      </c>
      <c r="B25" s="56"/>
      <c r="C25" s="56"/>
      <c r="D25" s="56"/>
      <c r="E25" s="2" t="s">
        <v>5</v>
      </c>
      <c r="F25" s="143" t="str">
        <f>IF(C46="","",C46)</f>
        <v/>
      </c>
      <c r="G25" s="143"/>
      <c r="H25" s="143"/>
      <c r="I25" s="143"/>
      <c r="J25" s="143"/>
      <c r="K25" s="143"/>
      <c r="L25" s="143"/>
      <c r="M25" s="143"/>
      <c r="N25" s="143"/>
      <c r="O25" s="144">
        <v>20</v>
      </c>
      <c r="P25" s="144"/>
      <c r="Q25" s="143" t="str">
        <f>IF(C49="","",C49)</f>
        <v/>
      </c>
      <c r="R25" s="143"/>
      <c r="S25" s="143"/>
      <c r="T25" s="143"/>
      <c r="U25" s="143"/>
      <c r="V25" s="143"/>
      <c r="W25" s="143"/>
      <c r="X25" s="143"/>
      <c r="Y25" s="143"/>
      <c r="Z25" s="2" t="s">
        <v>8</v>
      </c>
      <c r="AA25" s="13" t="str">
        <f t="shared" si="1"/>
        <v/>
      </c>
      <c r="AB25" s="13" t="str">
        <f t="shared" si="2"/>
        <v/>
      </c>
      <c r="AC25" s="101" t="str">
        <f t="shared" si="3"/>
        <v/>
      </c>
      <c r="AD25" s="16" t="str">
        <f t="shared" si="4"/>
        <v/>
      </c>
      <c r="AF25" s="89" t="str">
        <f t="shared" si="5"/>
        <v/>
      </c>
    </row>
    <row r="26" spans="1:32" ht="12.95" customHeight="1" x14ac:dyDescent="0.2">
      <c r="A26" s="25" t="str">
        <f t="shared" si="0"/>
        <v/>
      </c>
      <c r="B26" s="57"/>
      <c r="C26" s="57"/>
      <c r="D26" s="57"/>
      <c r="E26" s="30" t="s">
        <v>6</v>
      </c>
      <c r="F26" s="142" t="str">
        <f>IF(C47="","",C47)</f>
        <v/>
      </c>
      <c r="G26" s="142"/>
      <c r="H26" s="142"/>
      <c r="I26" s="142"/>
      <c r="J26" s="142"/>
      <c r="K26" s="142"/>
      <c r="L26" s="142"/>
      <c r="M26" s="142"/>
      <c r="N26" s="142"/>
      <c r="O26" s="145">
        <v>21</v>
      </c>
      <c r="P26" s="145"/>
      <c r="Q26" s="142" t="str">
        <f>IF(C50="","",C50)</f>
        <v/>
      </c>
      <c r="R26" s="142"/>
      <c r="S26" s="142"/>
      <c r="T26" s="142"/>
      <c r="U26" s="142"/>
      <c r="V26" s="142"/>
      <c r="W26" s="142"/>
      <c r="X26" s="142"/>
      <c r="Y26" s="142"/>
      <c r="Z26" s="30" t="s">
        <v>9</v>
      </c>
      <c r="AA26" s="26" t="str">
        <f t="shared" si="1"/>
        <v/>
      </c>
      <c r="AB26" s="26" t="str">
        <f t="shared" si="2"/>
        <v/>
      </c>
      <c r="AC26" s="100" t="str">
        <f t="shared" si="3"/>
        <v/>
      </c>
      <c r="AD26" s="28" t="str">
        <f t="shared" si="4"/>
        <v/>
      </c>
      <c r="AF26" s="89" t="str">
        <f t="shared" si="5"/>
        <v/>
      </c>
    </row>
    <row r="27" spans="1:32" ht="12.95" customHeight="1" x14ac:dyDescent="0.2">
      <c r="A27" s="12" t="str">
        <f t="shared" si="0"/>
        <v/>
      </c>
      <c r="B27" s="56"/>
      <c r="C27" s="56"/>
      <c r="D27" s="56"/>
      <c r="E27" s="2" t="s">
        <v>7</v>
      </c>
      <c r="F27" s="143" t="str">
        <f>IF(C48="","",C48)</f>
        <v/>
      </c>
      <c r="G27" s="143"/>
      <c r="H27" s="143"/>
      <c r="I27" s="143"/>
      <c r="J27" s="143"/>
      <c r="K27" s="143"/>
      <c r="L27" s="143"/>
      <c r="M27" s="143"/>
      <c r="N27" s="143"/>
      <c r="O27" s="144">
        <v>22</v>
      </c>
      <c r="P27" s="144"/>
      <c r="Q27" s="143" t="str">
        <f>IF(C51="","",C51)</f>
        <v/>
      </c>
      <c r="R27" s="143"/>
      <c r="S27" s="143"/>
      <c r="T27" s="143"/>
      <c r="U27" s="143"/>
      <c r="V27" s="143"/>
      <c r="W27" s="143"/>
      <c r="X27" s="143"/>
      <c r="Y27" s="143"/>
      <c r="Z27" s="2" t="s">
        <v>10</v>
      </c>
      <c r="AA27" s="13" t="str">
        <f t="shared" si="1"/>
        <v/>
      </c>
      <c r="AB27" s="13" t="str">
        <f t="shared" si="2"/>
        <v/>
      </c>
      <c r="AC27" s="101" t="str">
        <f t="shared" si="3"/>
        <v/>
      </c>
      <c r="AD27" s="16" t="str">
        <f t="shared" si="4"/>
        <v/>
      </c>
      <c r="AF27" s="89" t="str">
        <f t="shared" si="5"/>
        <v/>
      </c>
    </row>
    <row r="28" spans="1:32" ht="12.95" customHeight="1" x14ac:dyDescent="0.2">
      <c r="A28" s="25" t="str">
        <f t="shared" si="0"/>
        <v/>
      </c>
      <c r="B28" s="57"/>
      <c r="C28" s="57"/>
      <c r="D28" s="57"/>
      <c r="E28" s="30" t="s">
        <v>4</v>
      </c>
      <c r="F28" s="142" t="str">
        <f>IF(C45="","",C45)</f>
        <v/>
      </c>
      <c r="G28" s="142"/>
      <c r="H28" s="142"/>
      <c r="I28" s="142"/>
      <c r="J28" s="142"/>
      <c r="K28" s="142"/>
      <c r="L28" s="142"/>
      <c r="M28" s="142"/>
      <c r="N28" s="142"/>
      <c r="O28" s="145">
        <v>23</v>
      </c>
      <c r="P28" s="145"/>
      <c r="Q28" s="142" t="str">
        <f>IF(C49="","",C49)</f>
        <v/>
      </c>
      <c r="R28" s="142"/>
      <c r="S28" s="142"/>
      <c r="T28" s="142"/>
      <c r="U28" s="142"/>
      <c r="V28" s="142"/>
      <c r="W28" s="142"/>
      <c r="X28" s="142"/>
      <c r="Y28" s="142"/>
      <c r="Z28" s="30" t="s">
        <v>8</v>
      </c>
      <c r="AA28" s="26" t="str">
        <f t="shared" si="1"/>
        <v/>
      </c>
      <c r="AB28" s="26" t="str">
        <f t="shared" si="2"/>
        <v/>
      </c>
      <c r="AC28" s="100" t="str">
        <f t="shared" si="3"/>
        <v/>
      </c>
      <c r="AD28" s="28" t="str">
        <f t="shared" si="4"/>
        <v/>
      </c>
      <c r="AF28" s="89" t="str">
        <f t="shared" si="5"/>
        <v/>
      </c>
    </row>
    <row r="29" spans="1:32" ht="12.95" customHeight="1" x14ac:dyDescent="0.2">
      <c r="A29" s="12" t="str">
        <f t="shared" si="0"/>
        <v/>
      </c>
      <c r="B29" s="56"/>
      <c r="C29" s="56"/>
      <c r="D29" s="56"/>
      <c r="E29" s="2" t="s">
        <v>5</v>
      </c>
      <c r="F29" s="143" t="str">
        <f>IF(C46="","",C46)</f>
        <v/>
      </c>
      <c r="G29" s="143"/>
      <c r="H29" s="143"/>
      <c r="I29" s="143"/>
      <c r="J29" s="143"/>
      <c r="K29" s="143"/>
      <c r="L29" s="143"/>
      <c r="M29" s="143"/>
      <c r="N29" s="143"/>
      <c r="O29" s="144">
        <v>24</v>
      </c>
      <c r="P29" s="144"/>
      <c r="Q29" s="143" t="str">
        <f>IF(C52="","",C52)</f>
        <v/>
      </c>
      <c r="R29" s="143"/>
      <c r="S29" s="143"/>
      <c r="T29" s="143"/>
      <c r="U29" s="143"/>
      <c r="V29" s="143"/>
      <c r="W29" s="143"/>
      <c r="X29" s="143"/>
      <c r="Y29" s="143"/>
      <c r="Z29" s="2" t="s">
        <v>11</v>
      </c>
      <c r="AA29" s="13" t="str">
        <f t="shared" si="1"/>
        <v/>
      </c>
      <c r="AB29" s="13" t="str">
        <f t="shared" si="2"/>
        <v/>
      </c>
      <c r="AC29" s="101" t="str">
        <f t="shared" si="3"/>
        <v/>
      </c>
      <c r="AD29" s="16" t="str">
        <f t="shared" si="4"/>
        <v/>
      </c>
      <c r="AF29" s="89" t="str">
        <f t="shared" si="5"/>
        <v/>
      </c>
    </row>
    <row r="30" spans="1:32" ht="12.95" customHeight="1" x14ac:dyDescent="0.2">
      <c r="A30" s="25" t="str">
        <f t="shared" si="0"/>
        <v/>
      </c>
      <c r="B30" s="57"/>
      <c r="C30" s="57"/>
      <c r="D30" s="57"/>
      <c r="E30" s="30" t="s">
        <v>3</v>
      </c>
      <c r="F30" s="142" t="str">
        <f>IF(C44="","",C44)</f>
        <v/>
      </c>
      <c r="G30" s="142"/>
      <c r="H30" s="142"/>
      <c r="I30" s="142"/>
      <c r="J30" s="142"/>
      <c r="K30" s="142"/>
      <c r="L30" s="142"/>
      <c r="M30" s="142"/>
      <c r="N30" s="142"/>
      <c r="O30" s="145">
        <v>25</v>
      </c>
      <c r="P30" s="145"/>
      <c r="Q30" s="142" t="str">
        <f>IF(C48="","",C48)</f>
        <v/>
      </c>
      <c r="R30" s="142"/>
      <c r="S30" s="142"/>
      <c r="T30" s="142"/>
      <c r="U30" s="142"/>
      <c r="V30" s="142"/>
      <c r="W30" s="142"/>
      <c r="X30" s="142"/>
      <c r="Y30" s="142"/>
      <c r="Z30" s="30" t="s">
        <v>7</v>
      </c>
      <c r="AA30" s="26" t="str">
        <f t="shared" si="1"/>
        <v/>
      </c>
      <c r="AB30" s="26" t="str">
        <f t="shared" si="2"/>
        <v/>
      </c>
      <c r="AC30" s="100" t="str">
        <f t="shared" si="3"/>
        <v/>
      </c>
      <c r="AD30" s="28" t="str">
        <f t="shared" si="4"/>
        <v/>
      </c>
      <c r="AF30" s="89" t="str">
        <f t="shared" si="5"/>
        <v/>
      </c>
    </row>
    <row r="31" spans="1:32" ht="12.95" customHeight="1" x14ac:dyDescent="0.2">
      <c r="A31" s="12" t="str">
        <f t="shared" si="0"/>
        <v/>
      </c>
      <c r="B31" s="56"/>
      <c r="C31" s="56"/>
      <c r="D31" s="56"/>
      <c r="E31" s="2" t="s">
        <v>6</v>
      </c>
      <c r="F31" s="143" t="str">
        <f>IF(C47="","",C47)</f>
        <v/>
      </c>
      <c r="G31" s="143"/>
      <c r="H31" s="143"/>
      <c r="I31" s="143"/>
      <c r="J31" s="143"/>
      <c r="K31" s="143"/>
      <c r="L31" s="143"/>
      <c r="M31" s="143"/>
      <c r="N31" s="143"/>
      <c r="O31" s="144">
        <v>26</v>
      </c>
      <c r="P31" s="144"/>
      <c r="Q31" s="143" t="str">
        <f>IF(C51="","",C51)</f>
        <v/>
      </c>
      <c r="R31" s="143"/>
      <c r="S31" s="143"/>
      <c r="T31" s="143"/>
      <c r="U31" s="143"/>
      <c r="V31" s="143"/>
      <c r="W31" s="143"/>
      <c r="X31" s="143"/>
      <c r="Y31" s="143"/>
      <c r="Z31" s="2" t="s">
        <v>10</v>
      </c>
      <c r="AA31" s="13" t="str">
        <f t="shared" si="1"/>
        <v/>
      </c>
      <c r="AB31" s="13" t="str">
        <f t="shared" si="2"/>
        <v/>
      </c>
      <c r="AC31" s="101" t="str">
        <f t="shared" si="3"/>
        <v/>
      </c>
      <c r="AD31" s="16" t="str">
        <f t="shared" si="4"/>
        <v/>
      </c>
      <c r="AF31" s="89" t="str">
        <f t="shared" si="5"/>
        <v/>
      </c>
    </row>
    <row r="32" spans="1:32" ht="12.95" customHeight="1" x14ac:dyDescent="0.2">
      <c r="A32" s="25" t="str">
        <f t="shared" si="0"/>
        <v/>
      </c>
      <c r="B32" s="57"/>
      <c r="C32" s="57"/>
      <c r="D32" s="57"/>
      <c r="E32" s="30" t="s">
        <v>8</v>
      </c>
      <c r="F32" s="142" t="str">
        <f>IF(C49="","",C49)</f>
        <v/>
      </c>
      <c r="G32" s="142"/>
      <c r="H32" s="142"/>
      <c r="I32" s="142"/>
      <c r="J32" s="142"/>
      <c r="K32" s="142"/>
      <c r="L32" s="142"/>
      <c r="M32" s="142"/>
      <c r="N32" s="142"/>
      <c r="O32" s="145">
        <v>27</v>
      </c>
      <c r="P32" s="145"/>
      <c r="Q32" s="142" t="str">
        <f>IF(C52="","",C52)</f>
        <v/>
      </c>
      <c r="R32" s="142"/>
      <c r="S32" s="142"/>
      <c r="T32" s="142"/>
      <c r="U32" s="142"/>
      <c r="V32" s="142"/>
      <c r="W32" s="142"/>
      <c r="X32" s="142"/>
      <c r="Y32" s="142"/>
      <c r="Z32" s="30" t="s">
        <v>11</v>
      </c>
      <c r="AA32" s="26" t="str">
        <f t="shared" si="1"/>
        <v/>
      </c>
      <c r="AB32" s="26" t="str">
        <f t="shared" si="2"/>
        <v/>
      </c>
      <c r="AC32" s="100" t="str">
        <f t="shared" si="3"/>
        <v/>
      </c>
      <c r="AD32" s="28" t="str">
        <f t="shared" si="4"/>
        <v/>
      </c>
      <c r="AF32" s="89" t="str">
        <f t="shared" si="5"/>
        <v/>
      </c>
    </row>
    <row r="33" spans="1:32" ht="12.95" customHeight="1" x14ac:dyDescent="0.2">
      <c r="A33" s="12" t="str">
        <f t="shared" si="0"/>
        <v/>
      </c>
      <c r="B33" s="56"/>
      <c r="C33" s="56"/>
      <c r="D33" s="56"/>
      <c r="E33" s="2" t="s">
        <v>4</v>
      </c>
      <c r="F33" s="143" t="str">
        <f>IF(C45="","",C45)</f>
        <v/>
      </c>
      <c r="G33" s="143"/>
      <c r="H33" s="143"/>
      <c r="I33" s="143"/>
      <c r="J33" s="143"/>
      <c r="K33" s="143"/>
      <c r="L33" s="143"/>
      <c r="M33" s="143"/>
      <c r="N33" s="143"/>
      <c r="O33" s="144">
        <v>28</v>
      </c>
      <c r="P33" s="144"/>
      <c r="Q33" s="143" t="str">
        <f>IF(C50="","",C50)</f>
        <v/>
      </c>
      <c r="R33" s="143"/>
      <c r="S33" s="143"/>
      <c r="T33" s="143"/>
      <c r="U33" s="143"/>
      <c r="V33" s="143"/>
      <c r="W33" s="143"/>
      <c r="X33" s="143"/>
      <c r="Y33" s="143"/>
      <c r="Z33" s="2" t="s">
        <v>9</v>
      </c>
      <c r="AA33" s="13" t="str">
        <f t="shared" si="1"/>
        <v/>
      </c>
      <c r="AB33" s="13" t="str">
        <f t="shared" si="2"/>
        <v/>
      </c>
      <c r="AC33" s="101" t="str">
        <f t="shared" si="3"/>
        <v/>
      </c>
      <c r="AD33" s="16" t="str">
        <f t="shared" si="4"/>
        <v/>
      </c>
      <c r="AF33" s="89" t="str">
        <f t="shared" si="5"/>
        <v/>
      </c>
    </row>
    <row r="34" spans="1:32" ht="12.95" customHeight="1" x14ac:dyDescent="0.2">
      <c r="A34" s="25" t="str">
        <f t="shared" si="0"/>
        <v/>
      </c>
      <c r="B34" s="57"/>
      <c r="C34" s="57"/>
      <c r="D34" s="57"/>
      <c r="E34" s="30" t="s">
        <v>3</v>
      </c>
      <c r="F34" s="142" t="str">
        <f>IF(C44="","",C44)</f>
        <v/>
      </c>
      <c r="G34" s="142"/>
      <c r="H34" s="142"/>
      <c r="I34" s="142"/>
      <c r="J34" s="142"/>
      <c r="K34" s="142"/>
      <c r="L34" s="142"/>
      <c r="M34" s="142"/>
      <c r="N34" s="142"/>
      <c r="O34" s="145">
        <v>29</v>
      </c>
      <c r="P34" s="145"/>
      <c r="Q34" s="142" t="str">
        <f>IF(C51="","",C51)</f>
        <v/>
      </c>
      <c r="R34" s="142"/>
      <c r="S34" s="142"/>
      <c r="T34" s="142"/>
      <c r="U34" s="142"/>
      <c r="V34" s="142"/>
      <c r="W34" s="142"/>
      <c r="X34" s="142"/>
      <c r="Y34" s="142"/>
      <c r="Z34" s="30" t="s">
        <v>10</v>
      </c>
      <c r="AA34" s="26" t="str">
        <f t="shared" si="1"/>
        <v/>
      </c>
      <c r="AB34" s="26" t="str">
        <f t="shared" si="2"/>
        <v/>
      </c>
      <c r="AC34" s="100" t="str">
        <f t="shared" si="3"/>
        <v/>
      </c>
      <c r="AD34" s="28" t="str">
        <f t="shared" si="4"/>
        <v/>
      </c>
      <c r="AF34" s="89" t="str">
        <f t="shared" si="5"/>
        <v/>
      </c>
    </row>
    <row r="35" spans="1:32" ht="12.95" customHeight="1" x14ac:dyDescent="0.2">
      <c r="A35" s="12" t="str">
        <f t="shared" si="0"/>
        <v/>
      </c>
      <c r="B35" s="56"/>
      <c r="C35" s="56"/>
      <c r="D35" s="56"/>
      <c r="E35" s="2" t="s">
        <v>6</v>
      </c>
      <c r="F35" s="143" t="str">
        <f>IF(C47="","",C47)</f>
        <v/>
      </c>
      <c r="G35" s="143"/>
      <c r="H35" s="143"/>
      <c r="I35" s="143"/>
      <c r="J35" s="143"/>
      <c r="K35" s="143"/>
      <c r="L35" s="143"/>
      <c r="M35" s="143"/>
      <c r="N35" s="143"/>
      <c r="O35" s="144">
        <v>30</v>
      </c>
      <c r="P35" s="144"/>
      <c r="Q35" s="143" t="str">
        <f>IF(C52="","",C52)</f>
        <v/>
      </c>
      <c r="R35" s="143"/>
      <c r="S35" s="143"/>
      <c r="T35" s="143"/>
      <c r="U35" s="143"/>
      <c r="V35" s="143"/>
      <c r="W35" s="143"/>
      <c r="X35" s="143"/>
      <c r="Y35" s="143"/>
      <c r="Z35" s="2" t="s">
        <v>11</v>
      </c>
      <c r="AA35" s="13" t="str">
        <f t="shared" si="1"/>
        <v/>
      </c>
      <c r="AB35" s="13" t="str">
        <f t="shared" si="2"/>
        <v/>
      </c>
      <c r="AC35" s="101" t="str">
        <f t="shared" si="3"/>
        <v/>
      </c>
      <c r="AD35" s="16" t="str">
        <f t="shared" si="4"/>
        <v/>
      </c>
      <c r="AF35" s="89" t="str">
        <f t="shared" si="5"/>
        <v/>
      </c>
    </row>
    <row r="36" spans="1:32" ht="12.95" customHeight="1" x14ac:dyDescent="0.2">
      <c r="A36" s="25" t="str">
        <f t="shared" si="0"/>
        <v/>
      </c>
      <c r="B36" s="57"/>
      <c r="C36" s="57"/>
      <c r="D36" s="57"/>
      <c r="E36" s="30" t="s">
        <v>5</v>
      </c>
      <c r="F36" s="142" t="str">
        <f>IF(C46="","",C46)</f>
        <v/>
      </c>
      <c r="G36" s="142"/>
      <c r="H36" s="142"/>
      <c r="I36" s="142"/>
      <c r="J36" s="142"/>
      <c r="K36" s="142"/>
      <c r="L36" s="142"/>
      <c r="M36" s="142"/>
      <c r="N36" s="142"/>
      <c r="O36" s="145">
        <v>31</v>
      </c>
      <c r="P36" s="145"/>
      <c r="Q36" s="142" t="str">
        <f>IF(C50="","",C50)</f>
        <v/>
      </c>
      <c r="R36" s="142"/>
      <c r="S36" s="142"/>
      <c r="T36" s="142"/>
      <c r="U36" s="142"/>
      <c r="V36" s="142"/>
      <c r="W36" s="142"/>
      <c r="X36" s="142"/>
      <c r="Y36" s="142"/>
      <c r="Z36" s="30" t="s">
        <v>9</v>
      </c>
      <c r="AA36" s="26" t="str">
        <f t="shared" si="1"/>
        <v/>
      </c>
      <c r="AB36" s="26" t="str">
        <f t="shared" si="2"/>
        <v/>
      </c>
      <c r="AC36" s="100" t="str">
        <f t="shared" si="3"/>
        <v/>
      </c>
      <c r="AD36" s="28" t="str">
        <f t="shared" si="4"/>
        <v/>
      </c>
      <c r="AF36" s="89" t="str">
        <f t="shared" si="5"/>
        <v/>
      </c>
    </row>
    <row r="37" spans="1:32" ht="12.95" customHeight="1" x14ac:dyDescent="0.2">
      <c r="A37" s="12" t="str">
        <f t="shared" si="0"/>
        <v/>
      </c>
      <c r="B37" s="56"/>
      <c r="C37" s="56"/>
      <c r="D37" s="56"/>
      <c r="E37" s="2" t="s">
        <v>4</v>
      </c>
      <c r="F37" s="143" t="str">
        <f>IF(C45="","",C45)</f>
        <v/>
      </c>
      <c r="G37" s="143"/>
      <c r="H37" s="143"/>
      <c r="I37" s="143"/>
      <c r="J37" s="143"/>
      <c r="K37" s="143"/>
      <c r="L37" s="143"/>
      <c r="M37" s="143"/>
      <c r="N37" s="143"/>
      <c r="O37" s="144">
        <v>32</v>
      </c>
      <c r="P37" s="144"/>
      <c r="Q37" s="143" t="str">
        <f>IF(C51="","",C51)</f>
        <v/>
      </c>
      <c r="R37" s="143"/>
      <c r="S37" s="143"/>
      <c r="T37" s="143"/>
      <c r="U37" s="143"/>
      <c r="V37" s="143"/>
      <c r="W37" s="143"/>
      <c r="X37" s="143"/>
      <c r="Y37" s="143"/>
      <c r="Z37" s="2" t="s">
        <v>10</v>
      </c>
      <c r="AA37" s="13" t="str">
        <f t="shared" si="1"/>
        <v/>
      </c>
      <c r="AB37" s="13" t="str">
        <f t="shared" si="2"/>
        <v/>
      </c>
      <c r="AC37" s="101" t="str">
        <f t="shared" si="3"/>
        <v/>
      </c>
      <c r="AD37" s="16" t="str">
        <f t="shared" si="4"/>
        <v/>
      </c>
      <c r="AF37" s="89" t="str">
        <f t="shared" si="5"/>
        <v/>
      </c>
    </row>
    <row r="38" spans="1:32" ht="12.95" customHeight="1" x14ac:dyDescent="0.2">
      <c r="A38" s="25" t="str">
        <f t="shared" si="0"/>
        <v/>
      </c>
      <c r="B38" s="57"/>
      <c r="C38" s="57"/>
      <c r="D38" s="57"/>
      <c r="E38" s="30" t="s">
        <v>3</v>
      </c>
      <c r="F38" s="142" t="str">
        <f>IF(C44="","",C44)</f>
        <v/>
      </c>
      <c r="G38" s="142"/>
      <c r="H38" s="142"/>
      <c r="I38" s="142"/>
      <c r="J38" s="142"/>
      <c r="K38" s="142"/>
      <c r="L38" s="142"/>
      <c r="M38" s="142"/>
      <c r="N38" s="142"/>
      <c r="O38" s="145">
        <v>33</v>
      </c>
      <c r="P38" s="145"/>
      <c r="Q38" s="142" t="str">
        <f>IF(C49="","",C49)</f>
        <v/>
      </c>
      <c r="R38" s="142"/>
      <c r="S38" s="142"/>
      <c r="T38" s="142"/>
      <c r="U38" s="142"/>
      <c r="V38" s="142"/>
      <c r="W38" s="142"/>
      <c r="X38" s="142"/>
      <c r="Y38" s="142"/>
      <c r="Z38" s="30" t="s">
        <v>8</v>
      </c>
      <c r="AA38" s="26" t="str">
        <f t="shared" si="1"/>
        <v/>
      </c>
      <c r="AB38" s="26" t="str">
        <f t="shared" si="2"/>
        <v/>
      </c>
      <c r="AC38" s="100" t="str">
        <f t="shared" si="3"/>
        <v/>
      </c>
      <c r="AD38" s="28" t="str">
        <f t="shared" si="4"/>
        <v/>
      </c>
      <c r="AF38" s="89" t="str">
        <f t="shared" si="5"/>
        <v/>
      </c>
    </row>
    <row r="39" spans="1:32" ht="12.95" customHeight="1" x14ac:dyDescent="0.2">
      <c r="A39" s="12" t="str">
        <f t="shared" si="0"/>
        <v/>
      </c>
      <c r="B39" s="56"/>
      <c r="C39" s="56"/>
      <c r="D39" s="56"/>
      <c r="E39" s="2" t="s">
        <v>7</v>
      </c>
      <c r="F39" s="143" t="str">
        <f>IF(C48="","",C48)</f>
        <v/>
      </c>
      <c r="G39" s="143"/>
      <c r="H39" s="143"/>
      <c r="I39" s="143"/>
      <c r="J39" s="143"/>
      <c r="K39" s="143"/>
      <c r="L39" s="143"/>
      <c r="M39" s="143"/>
      <c r="N39" s="143"/>
      <c r="O39" s="144">
        <v>34</v>
      </c>
      <c r="P39" s="144"/>
      <c r="Q39" s="143" t="str">
        <f>IF(C52="","",C52)</f>
        <v/>
      </c>
      <c r="R39" s="143"/>
      <c r="S39" s="143"/>
      <c r="T39" s="143"/>
      <c r="U39" s="143"/>
      <c r="V39" s="143"/>
      <c r="W39" s="143"/>
      <c r="X39" s="143"/>
      <c r="Y39" s="143"/>
      <c r="Z39" s="2" t="s">
        <v>11</v>
      </c>
      <c r="AA39" s="13" t="str">
        <f t="shared" si="1"/>
        <v/>
      </c>
      <c r="AB39" s="13" t="str">
        <f t="shared" si="2"/>
        <v/>
      </c>
      <c r="AC39" s="101" t="str">
        <f t="shared" si="3"/>
        <v/>
      </c>
      <c r="AD39" s="16" t="str">
        <f t="shared" si="4"/>
        <v/>
      </c>
      <c r="AF39" s="89" t="str">
        <f t="shared" si="5"/>
        <v/>
      </c>
    </row>
    <row r="40" spans="1:32" ht="12.95" customHeight="1" x14ac:dyDescent="0.2">
      <c r="A40" s="25" t="str">
        <f t="shared" si="0"/>
        <v/>
      </c>
      <c r="B40" s="57"/>
      <c r="C40" s="57"/>
      <c r="D40" s="57"/>
      <c r="E40" s="30" t="s">
        <v>5</v>
      </c>
      <c r="F40" s="142" t="str">
        <f>IF(C46="","",C46)</f>
        <v/>
      </c>
      <c r="G40" s="142"/>
      <c r="H40" s="142"/>
      <c r="I40" s="142"/>
      <c r="J40" s="142"/>
      <c r="K40" s="142"/>
      <c r="L40" s="142"/>
      <c r="M40" s="142"/>
      <c r="N40" s="142"/>
      <c r="O40" s="145">
        <v>35</v>
      </c>
      <c r="P40" s="145"/>
      <c r="Q40" s="142" t="str">
        <f>IF(C51="","",C51)</f>
        <v/>
      </c>
      <c r="R40" s="142"/>
      <c r="S40" s="142"/>
      <c r="T40" s="142"/>
      <c r="U40" s="142"/>
      <c r="V40" s="142"/>
      <c r="W40" s="142"/>
      <c r="X40" s="142"/>
      <c r="Y40" s="142"/>
      <c r="Z40" s="30" t="s">
        <v>10</v>
      </c>
      <c r="AA40" s="26" t="str">
        <f t="shared" si="1"/>
        <v/>
      </c>
      <c r="AB40" s="26" t="str">
        <f t="shared" si="2"/>
        <v/>
      </c>
      <c r="AC40" s="100" t="str">
        <f t="shared" si="3"/>
        <v/>
      </c>
      <c r="AD40" s="28" t="str">
        <f t="shared" si="4"/>
        <v/>
      </c>
      <c r="AF40" s="89" t="str">
        <f t="shared" si="5"/>
        <v/>
      </c>
    </row>
    <row r="41" spans="1:32" ht="12.95" customHeight="1" thickBot="1" x14ac:dyDescent="0.25">
      <c r="A41" s="12" t="str">
        <f t="shared" si="0"/>
        <v/>
      </c>
      <c r="B41" s="56"/>
      <c r="C41" s="56"/>
      <c r="D41" s="56"/>
      <c r="E41" s="2" t="s">
        <v>3</v>
      </c>
      <c r="F41" s="143" t="str">
        <f>IF(C44="","",C44)</f>
        <v/>
      </c>
      <c r="G41" s="143"/>
      <c r="H41" s="143"/>
      <c r="I41" s="143"/>
      <c r="J41" s="143"/>
      <c r="K41" s="143"/>
      <c r="L41" s="143"/>
      <c r="M41" s="143"/>
      <c r="N41" s="143"/>
      <c r="O41" s="144">
        <v>36</v>
      </c>
      <c r="P41" s="144"/>
      <c r="Q41" s="143" t="str">
        <f>IF(C50="","",C50)</f>
        <v/>
      </c>
      <c r="R41" s="143"/>
      <c r="S41" s="143"/>
      <c r="T41" s="143"/>
      <c r="U41" s="143"/>
      <c r="V41" s="143"/>
      <c r="W41" s="143"/>
      <c r="X41" s="143"/>
      <c r="Y41" s="143"/>
      <c r="Z41" s="2" t="s">
        <v>9</v>
      </c>
      <c r="AA41" s="13" t="str">
        <f t="shared" si="1"/>
        <v/>
      </c>
      <c r="AB41" s="13" t="str">
        <f t="shared" si="2"/>
        <v/>
      </c>
      <c r="AC41" s="101" t="str">
        <f t="shared" si="3"/>
        <v/>
      </c>
      <c r="AD41" s="16" t="str">
        <f t="shared" si="4"/>
        <v/>
      </c>
      <c r="AF41" s="89" t="str">
        <f t="shared" si="5"/>
        <v/>
      </c>
    </row>
    <row r="42" spans="1:32" ht="9.9499999999999993" customHeight="1" thickBot="1" x14ac:dyDescent="0.25">
      <c r="A42" s="7"/>
      <c r="B42" s="8"/>
      <c r="C42" s="8"/>
      <c r="D42" s="7"/>
      <c r="E42" s="9"/>
      <c r="F42" s="9"/>
      <c r="G42" s="9"/>
      <c r="H42" s="9"/>
      <c r="I42" s="9"/>
      <c r="J42" s="9"/>
      <c r="K42" s="9"/>
      <c r="L42" s="9"/>
      <c r="M42" s="9"/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11"/>
      <c r="Z42" s="8"/>
      <c r="AA42" s="8"/>
      <c r="AB42" s="7"/>
      <c r="AC42" s="79"/>
      <c r="AE42" s="111"/>
      <c r="AF42" s="89" t="str">
        <f t="shared" si="5"/>
        <v/>
      </c>
    </row>
    <row r="43" spans="1:32" ht="12.95" customHeight="1" thickBot="1" x14ac:dyDescent="0.25">
      <c r="A43" s="119"/>
      <c r="B43" s="117"/>
      <c r="C43" s="148" t="s">
        <v>1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50"/>
      <c r="N43" s="150"/>
      <c r="O43" s="151"/>
      <c r="P43" s="5" t="s">
        <v>3</v>
      </c>
      <c r="Q43" s="5" t="s">
        <v>4</v>
      </c>
      <c r="R43" s="5" t="s">
        <v>5</v>
      </c>
      <c r="S43" s="5" t="s">
        <v>6</v>
      </c>
      <c r="T43" s="5" t="s">
        <v>7</v>
      </c>
      <c r="U43" s="5" t="s">
        <v>8</v>
      </c>
      <c r="V43" s="5" t="s">
        <v>9</v>
      </c>
      <c r="W43" s="5" t="s">
        <v>10</v>
      </c>
      <c r="X43" s="5" t="s">
        <v>11</v>
      </c>
      <c r="Y43" s="117" t="s">
        <v>13</v>
      </c>
      <c r="Z43" s="117"/>
      <c r="AA43" s="117" t="s">
        <v>12</v>
      </c>
      <c r="AB43" s="118"/>
      <c r="AC43" s="79"/>
      <c r="AE43" s="111"/>
      <c r="AF43" s="89" t="str">
        <f t="shared" si="5"/>
        <v/>
      </c>
    </row>
    <row r="44" spans="1:32" ht="12.95" customHeight="1" x14ac:dyDescent="0.2">
      <c r="A44" s="120" t="s">
        <v>3</v>
      </c>
      <c r="B44" s="121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38"/>
      <c r="Q44" s="26" t="str">
        <f>A6</f>
        <v/>
      </c>
      <c r="R44" s="26" t="str">
        <f>A15</f>
        <v/>
      </c>
      <c r="S44" s="26" t="str">
        <f>A23</f>
        <v/>
      </c>
      <c r="T44" s="26" t="str">
        <f>A30</f>
        <v/>
      </c>
      <c r="U44" s="26" t="str">
        <f>A38</f>
        <v/>
      </c>
      <c r="V44" s="26" t="str">
        <f>A41</f>
        <v/>
      </c>
      <c r="W44" s="26" t="str">
        <f>A34</f>
        <v/>
      </c>
      <c r="X44" s="26" t="str">
        <f>AD10</f>
        <v/>
      </c>
      <c r="Y44" s="121" t="str">
        <f>IF(A6="","",(IF(P44&lt;&gt;"",P44,0))+(IF(Q44&lt;&gt;"",Q44,0))+(IF(R44&lt;&gt;"",R44,0))+(IF(S44&lt;&gt;"",S44,0))+(IF(T44&lt;&gt;"",T44,0))+(IF(U44&lt;&gt;"",U44,0))+(IF(V44&lt;&gt;"",V44,0))+(IF(W44&lt;&gt;"",W44,0))+(IF(X44&lt;&gt;"",X44,0)))</f>
        <v/>
      </c>
      <c r="Z44" s="121"/>
      <c r="AA44" s="122"/>
      <c r="AB44" s="123"/>
      <c r="AC44" s="18"/>
      <c r="AE44" s="111"/>
      <c r="AF44" s="89"/>
    </row>
    <row r="45" spans="1:32" ht="12.95" customHeight="1" x14ac:dyDescent="0.2">
      <c r="A45" s="128" t="s">
        <v>4</v>
      </c>
      <c r="B45" s="129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  <c r="P45" s="1" t="str">
        <f>AD6</f>
        <v/>
      </c>
      <c r="Q45" s="39"/>
      <c r="R45" s="1" t="str">
        <f>A11</f>
        <v/>
      </c>
      <c r="S45" s="1" t="str">
        <f>A16</f>
        <v/>
      </c>
      <c r="T45" s="1" t="str">
        <f>A24</f>
        <v/>
      </c>
      <c r="U45" s="1" t="str">
        <f>A28</f>
        <v/>
      </c>
      <c r="V45" s="1" t="str">
        <f>A33</f>
        <v/>
      </c>
      <c r="W45" s="1" t="str">
        <f>A37</f>
        <v/>
      </c>
      <c r="X45" s="1" t="str">
        <f>A20</f>
        <v/>
      </c>
      <c r="Y45" s="130" t="str">
        <f>IF(A6="","",(IF(P45&lt;&gt;"",P45,0))+(IF(Q45&lt;&gt;"",Q45,0))+(IF(R45&lt;&gt;"",R45,0))+(IF(S45&lt;&gt;"",S45,0))+(IF(T45&lt;&gt;"",T45,0))+(IF(U45&lt;&gt;"",U45,0))+(IF(V45&lt;&gt;"",V45,0))+(IF(W45&lt;&gt;"",W45,0))+(IF(X45&lt;&gt;"",X45,0)))</f>
        <v/>
      </c>
      <c r="Z45" s="130"/>
      <c r="AA45" s="131"/>
      <c r="AB45" s="132"/>
      <c r="AC45" s="18"/>
      <c r="AE45" s="111"/>
      <c r="AF45" s="89"/>
    </row>
    <row r="46" spans="1:32" ht="12.95" customHeight="1" x14ac:dyDescent="0.2">
      <c r="A46" s="124" t="s">
        <v>5</v>
      </c>
      <c r="B46" s="125"/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  <c r="P46" s="29" t="str">
        <f>AD15</f>
        <v/>
      </c>
      <c r="Q46" s="29" t="str">
        <f>AD11</f>
        <v/>
      </c>
      <c r="R46" s="40"/>
      <c r="S46" s="29" t="str">
        <f>A7</f>
        <v/>
      </c>
      <c r="T46" s="29" t="str">
        <f>A18</f>
        <v/>
      </c>
      <c r="U46" s="29" t="str">
        <f>A25</f>
        <v/>
      </c>
      <c r="V46" s="29" t="str">
        <f>A36</f>
        <v/>
      </c>
      <c r="W46" s="29" t="str">
        <f>A40</f>
        <v/>
      </c>
      <c r="X46" s="29" t="str">
        <f>A29</f>
        <v/>
      </c>
      <c r="Y46" s="121" t="str">
        <f>IF(A7="","",(IF(P46&lt;&gt;"",P46,0))+(IF(Q46&lt;&gt;"",Q46,0))+(IF(R46&lt;&gt;"",R46,0))+(IF(S46&lt;&gt;"",S46,0))+(IF(T46&lt;&gt;"",T46,0))+(IF(U46&lt;&gt;"",U46,0))+(IF(V46&lt;&gt;"",V46,0))+(IF(W46&lt;&gt;"",W46,0))+(IF(X46&lt;&gt;"",X46,0)))</f>
        <v/>
      </c>
      <c r="Z46" s="121"/>
      <c r="AA46" s="126"/>
      <c r="AB46" s="127"/>
      <c r="AC46" s="18"/>
      <c r="AE46" s="111"/>
      <c r="AF46" s="89"/>
    </row>
    <row r="47" spans="1:32" ht="12.95" customHeight="1" x14ac:dyDescent="0.2">
      <c r="A47" s="128" t="s">
        <v>6</v>
      </c>
      <c r="B47" s="129"/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5"/>
      <c r="P47" s="1" t="str">
        <f>AD23</f>
        <v/>
      </c>
      <c r="Q47" s="1" t="str">
        <f>AD16</f>
        <v/>
      </c>
      <c r="R47" s="1" t="str">
        <f>AD7</f>
        <v/>
      </c>
      <c r="S47" s="39"/>
      <c r="T47" s="1" t="str">
        <f>A13</f>
        <v/>
      </c>
      <c r="U47" s="1" t="str">
        <f>A19</f>
        <v/>
      </c>
      <c r="V47" s="1" t="str">
        <f>A26</f>
        <v/>
      </c>
      <c r="W47" s="1" t="str">
        <f>A31</f>
        <v/>
      </c>
      <c r="X47" s="1" t="str">
        <f>A35</f>
        <v/>
      </c>
      <c r="Y47" s="130" t="str">
        <f>IF(A7="","",(IF(P47&lt;&gt;"",P47,0))+(IF(Q47&lt;&gt;"",Q47,0))+(IF(R47&lt;&gt;"",R47,0))+(IF(S47&lt;&gt;"",S47,0))+(IF(T47&lt;&gt;"",T47,0))+(IF(U47&lt;&gt;"",U47,0))+(IF(V47&lt;&gt;"",V47,0))+(IF(W47&lt;&gt;"",W47,0))+(IF(X47&lt;&gt;"",X47,0)))</f>
        <v/>
      </c>
      <c r="Z47" s="130"/>
      <c r="AA47" s="131"/>
      <c r="AB47" s="132"/>
      <c r="AC47" s="18"/>
      <c r="AE47" s="111"/>
      <c r="AF47" s="89"/>
    </row>
    <row r="48" spans="1:32" ht="12.95" customHeight="1" x14ac:dyDescent="0.2">
      <c r="A48" s="124" t="s">
        <v>7</v>
      </c>
      <c r="B48" s="125"/>
      <c r="C48" s="158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60"/>
      <c r="P48" s="29" t="str">
        <f>AD30</f>
        <v/>
      </c>
      <c r="Q48" s="29" t="str">
        <f>AD24</f>
        <v/>
      </c>
      <c r="R48" s="29" t="str">
        <f>AD18</f>
        <v/>
      </c>
      <c r="S48" s="29" t="str">
        <f>AD13</f>
        <v/>
      </c>
      <c r="T48" s="40"/>
      <c r="U48" s="29" t="str">
        <f>A8</f>
        <v/>
      </c>
      <c r="V48" s="29" t="str">
        <f>A21</f>
        <v/>
      </c>
      <c r="W48" s="29" t="str">
        <f>A27</f>
        <v/>
      </c>
      <c r="X48" s="29" t="str">
        <f>A39</f>
        <v/>
      </c>
      <c r="Y48" s="121" t="str">
        <f>IF(A8="","",(IF(P48&lt;&gt;"",P48,0))+(IF(Q48&lt;&gt;"",Q48,0))+(IF(R48&lt;&gt;"",R48,0))+(IF(S48&lt;&gt;"",S48,0))+(IF(T48&lt;&gt;"",T48,0))+(IF(U48&lt;&gt;"",U48,0))+(IF(V48&lt;&gt;"",V48,0))+(IF(W48&lt;&gt;"",W48,0))+(IF(X48&lt;&gt;"",X48,0)))</f>
        <v/>
      </c>
      <c r="Z48" s="121"/>
      <c r="AA48" s="126"/>
      <c r="AB48" s="127"/>
      <c r="AC48" s="18"/>
      <c r="AE48" s="111"/>
      <c r="AF48" s="89"/>
    </row>
    <row r="49" spans="1:38" ht="12.95" customHeight="1" x14ac:dyDescent="0.2">
      <c r="A49" s="128" t="s">
        <v>8</v>
      </c>
      <c r="B49" s="129"/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" t="str">
        <f>AD38</f>
        <v/>
      </c>
      <c r="Q49" s="1" t="str">
        <f>AD28</f>
        <v/>
      </c>
      <c r="R49" s="1" t="str">
        <f>AD25</f>
        <v/>
      </c>
      <c r="S49" s="1" t="str">
        <f>AD19</f>
        <v/>
      </c>
      <c r="T49" s="1" t="str">
        <f>AD8</f>
        <v/>
      </c>
      <c r="U49" s="39"/>
      <c r="V49" s="1" t="str">
        <f>A12</f>
        <v/>
      </c>
      <c r="W49" s="1" t="str">
        <f>A22</f>
        <v/>
      </c>
      <c r="X49" s="1" t="str">
        <f>A32</f>
        <v/>
      </c>
      <c r="Y49" s="130" t="str">
        <f>IF(A8="","",(IF(P49&lt;&gt;"",P49,0))+(IF(Q49&lt;&gt;"",Q49,0))+(IF(R49&lt;&gt;"",R49,0))+(IF(S49&lt;&gt;"",S49,0))+(IF(T49&lt;&gt;"",T49,0))+(IF(U49&lt;&gt;"",U49,0))+(IF(V49&lt;&gt;"",V49,0))+(IF(W49&lt;&gt;"",W49,0))+(IF(X49&lt;&gt;"",X49,0)))</f>
        <v/>
      </c>
      <c r="Z49" s="130"/>
      <c r="AA49" s="131"/>
      <c r="AB49" s="132"/>
      <c r="AC49" s="18"/>
      <c r="AE49" s="111"/>
      <c r="AF49" s="89"/>
    </row>
    <row r="50" spans="1:38" ht="12.95" customHeight="1" x14ac:dyDescent="0.2">
      <c r="A50" s="124" t="s">
        <v>9</v>
      </c>
      <c r="B50" s="125"/>
      <c r="C50" s="158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60"/>
      <c r="P50" s="29" t="str">
        <f>AD41</f>
        <v/>
      </c>
      <c r="Q50" s="29" t="str">
        <f>AD33</f>
        <v/>
      </c>
      <c r="R50" s="29" t="str">
        <f>AD36</f>
        <v/>
      </c>
      <c r="S50" s="29" t="str">
        <f>AD26</f>
        <v/>
      </c>
      <c r="T50" s="29" t="str">
        <f>AD21</f>
        <v/>
      </c>
      <c r="U50" s="29" t="str">
        <f>AD12</f>
        <v/>
      </c>
      <c r="V50" s="40"/>
      <c r="W50" s="29" t="str">
        <f>A9</f>
        <v/>
      </c>
      <c r="X50" s="29" t="str">
        <f>A17</f>
        <v/>
      </c>
      <c r="Y50" s="121" t="str">
        <f>IF(A9="","",(IF(P50&lt;&gt;"",P50,0))+(IF(Q50&lt;&gt;"",Q50,0))+(IF(R50&lt;&gt;"",R50,0))+(IF(S50&lt;&gt;"",S50,0))+(IF(T50&lt;&gt;"",T50,0))+(IF(U50&lt;&gt;"",U50,0))+(IF(V50&lt;&gt;"",V50,0))+(IF(W50&lt;&gt;"",W50,0))+(IF(X50&lt;&gt;"",X50,0)))</f>
        <v/>
      </c>
      <c r="Z50" s="121"/>
      <c r="AA50" s="126"/>
      <c r="AB50" s="127"/>
      <c r="AC50" s="18"/>
      <c r="AE50" s="111"/>
      <c r="AF50" s="89"/>
    </row>
    <row r="51" spans="1:38" ht="12.95" customHeight="1" x14ac:dyDescent="0.2">
      <c r="A51" s="128" t="s">
        <v>10</v>
      </c>
      <c r="B51" s="129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P51" s="1" t="str">
        <f>AD34</f>
        <v/>
      </c>
      <c r="Q51" s="1" t="str">
        <f>AD37</f>
        <v/>
      </c>
      <c r="R51" s="1" t="str">
        <f>AD40</f>
        <v/>
      </c>
      <c r="S51" s="1" t="str">
        <f>AD31</f>
        <v/>
      </c>
      <c r="T51" s="1" t="str">
        <f>AD27</f>
        <v/>
      </c>
      <c r="U51" s="1" t="str">
        <f>AD22</f>
        <v/>
      </c>
      <c r="V51" s="1" t="str">
        <f>AD9</f>
        <v/>
      </c>
      <c r="W51" s="39"/>
      <c r="X51" s="1" t="str">
        <f>A14</f>
        <v/>
      </c>
      <c r="Y51" s="130" t="str">
        <f>IF(A9="","",(IF(P51&lt;&gt;"",P51,0))+(IF(Q51&lt;&gt;"",Q51,0))+(IF(R51&lt;&gt;"",R51,0))+(IF(S51&lt;&gt;"",S51,0))+(IF(T51&lt;&gt;"",T51,0))+(IF(U51&lt;&gt;"",U51,0))+(IF(V51&lt;&gt;"",V51,0))+(IF(W51&lt;&gt;"",W51,0))+(IF(X51&lt;&gt;"",X51,0)))</f>
        <v/>
      </c>
      <c r="Z51" s="130"/>
      <c r="AA51" s="131"/>
      <c r="AB51" s="132"/>
      <c r="AC51" s="18"/>
      <c r="AE51" s="111"/>
      <c r="AF51" s="89"/>
    </row>
    <row r="52" spans="1:38" ht="12.95" customHeight="1" thickBot="1" x14ac:dyDescent="0.25">
      <c r="A52" s="136" t="s">
        <v>11</v>
      </c>
      <c r="B52" s="137"/>
      <c r="C52" s="161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3"/>
      <c r="P52" s="34" t="str">
        <f>A10</f>
        <v/>
      </c>
      <c r="Q52" s="34" t="str">
        <f>AD20</f>
        <v/>
      </c>
      <c r="R52" s="34" t="str">
        <f>AD29</f>
        <v/>
      </c>
      <c r="S52" s="34" t="str">
        <f>AD35</f>
        <v/>
      </c>
      <c r="T52" s="34" t="str">
        <f>AD39</f>
        <v/>
      </c>
      <c r="U52" s="34" t="str">
        <f>AD32</f>
        <v/>
      </c>
      <c r="V52" s="34" t="str">
        <f>AD17</f>
        <v/>
      </c>
      <c r="W52" s="34" t="str">
        <f>AD14</f>
        <v/>
      </c>
      <c r="X52" s="41"/>
      <c r="Y52" s="137" t="str">
        <f>IF(A10="","",(IF(P52&lt;&gt;"",P52,0))+(IF(Q52&lt;&gt;"",Q52,0))+(IF(R52&lt;&gt;"",R52,0))+(IF(S52&lt;&gt;"",S52,0))+(IF(T52&lt;&gt;"",T52,0))+(IF(U52&lt;&gt;"",U52,0))+(IF(V52&lt;&gt;"",V52,0))+(IF(W52&lt;&gt;"",W52,0))+(IF(X52&lt;&gt;"",X52,0)))</f>
        <v/>
      </c>
      <c r="Z52" s="137"/>
      <c r="AA52" s="138"/>
      <c r="AB52" s="139"/>
      <c r="AC52" s="18"/>
      <c r="AE52" s="111"/>
      <c r="AF52" s="89"/>
    </row>
    <row r="53" spans="1:38" ht="9.9499999999999993" customHeight="1" x14ac:dyDescent="0.2">
      <c r="C53" s="66"/>
      <c r="AE53" s="111"/>
      <c r="AF53" s="89" t="str">
        <f t="shared" si="5"/>
        <v/>
      </c>
    </row>
    <row r="54" spans="1:38" s="15" customFormat="1" ht="12" customHeight="1" thickBot="1" x14ac:dyDescent="0.25">
      <c r="A54" s="14" t="s">
        <v>14</v>
      </c>
      <c r="AD54" s="18"/>
      <c r="AE54" s="111"/>
      <c r="AF54" s="89"/>
    </row>
    <row r="55" spans="1:38" ht="14.45" customHeight="1" thickBot="1" x14ac:dyDescent="0.25">
      <c r="A55" s="46" t="s">
        <v>0</v>
      </c>
      <c r="B55" s="10">
        <v>1</v>
      </c>
      <c r="C55" s="10">
        <v>2</v>
      </c>
      <c r="D55" s="62">
        <v>3</v>
      </c>
      <c r="E55" s="45"/>
      <c r="F55" s="172" t="s">
        <v>1</v>
      </c>
      <c r="G55" s="173"/>
      <c r="H55" s="173"/>
      <c r="I55" s="173"/>
      <c r="J55" s="173"/>
      <c r="K55" s="173"/>
      <c r="L55" s="173"/>
      <c r="M55" s="173"/>
      <c r="N55" s="174"/>
      <c r="O55" s="172" t="s">
        <v>2</v>
      </c>
      <c r="P55" s="174"/>
      <c r="Q55" s="172" t="s">
        <v>1</v>
      </c>
      <c r="R55" s="173"/>
      <c r="S55" s="173"/>
      <c r="T55" s="173"/>
      <c r="U55" s="173"/>
      <c r="V55" s="173"/>
      <c r="W55" s="173"/>
      <c r="X55" s="173"/>
      <c r="Y55" s="174"/>
      <c r="Z55" s="63"/>
      <c r="AA55" s="63">
        <v>1</v>
      </c>
      <c r="AB55" s="63">
        <v>2</v>
      </c>
      <c r="AC55" s="64">
        <v>3</v>
      </c>
      <c r="AD55" s="65" t="s">
        <v>0</v>
      </c>
      <c r="AE55" s="112"/>
      <c r="AF55" s="89"/>
      <c r="AG55" s="66" t="s">
        <v>55</v>
      </c>
    </row>
    <row r="56" spans="1:38" ht="12.95" customHeight="1" x14ac:dyDescent="0.2">
      <c r="A56" s="19" t="str">
        <f>IF(B56="","",IF(C56="",B56,IF(B56+C56=2,3,IF(D56="",B56+C56,B56+C56+D56))))</f>
        <v/>
      </c>
      <c r="B56" s="58"/>
      <c r="C56" s="58"/>
      <c r="D56" s="58"/>
      <c r="E56" s="42" t="str">
        <f>IF(Worktab!A1&lt;&gt;"",Worktab!A1,IF(AA50=1,A50,IF(AA51=1,A51,IF(AA52=1,A52,""))))</f>
        <v/>
      </c>
      <c r="F56" s="175" t="str">
        <f>IF(Worktab!B1&lt;&gt;"",Worktab!B1,IF(AA50=1,C50,IF(AA51=1,C51,IF(AA52=1,C52,""))))</f>
        <v/>
      </c>
      <c r="G56" s="176"/>
      <c r="H56" s="176"/>
      <c r="I56" s="176"/>
      <c r="J56" s="176"/>
      <c r="K56" s="176"/>
      <c r="L56" s="176"/>
      <c r="M56" s="176"/>
      <c r="N56" s="177"/>
      <c r="O56" s="165">
        <v>65</v>
      </c>
      <c r="P56" s="165"/>
      <c r="Q56" s="175" t="str">
        <f>IF('8er Gr2'!W37="","",IF(Worktab!F2&lt;&gt;"",Worktab!F2,IF('8er Gr2'!W43=2,'8er Gr2'!C43,IF('8er Gr2'!W44=2,'8er Gr2'!C44,))))</f>
        <v/>
      </c>
      <c r="R56" s="176"/>
      <c r="S56" s="176"/>
      <c r="T56" s="176"/>
      <c r="U56" s="176"/>
      <c r="V56" s="176"/>
      <c r="W56" s="176"/>
      <c r="X56" s="176"/>
      <c r="Y56" s="177"/>
      <c r="Z56" s="42" t="str">
        <f>IF('8er Gr2'!W37="","",IF(Worktab!E2&lt;&gt;"",Worktab!E2,IF('8er Gr2'!W43=2,'8er Gr2'!A43,IF('8er Gr2'!W44=2,'8er Gr2'!A44))))</f>
        <v/>
      </c>
      <c r="AA56" s="21" t="str">
        <f t="shared" ref="AA56:AC57" si="6">IF(B56=1,"0",IF(B56="","","1"))</f>
        <v/>
      </c>
      <c r="AB56" s="21" t="str">
        <f t="shared" si="6"/>
        <v/>
      </c>
      <c r="AC56" s="21" t="str">
        <f t="shared" si="6"/>
        <v/>
      </c>
      <c r="AD56" s="22" t="str">
        <f>IF(AA56="","",IF(AB56="",AA56,IF(AA56+AB56=2,3,IF(AC56="",AA56+AB56,AA56+AB56+AC56))))</f>
        <v/>
      </c>
      <c r="AE56" s="113"/>
      <c r="AF56" s="89" t="str">
        <f t="shared" si="5"/>
        <v/>
      </c>
    </row>
    <row r="57" spans="1:38" ht="12.95" customHeight="1" thickBot="1" x14ac:dyDescent="0.25">
      <c r="A57" s="31" t="str">
        <f>IF(B57="","",IF(C57="",B57,IF(B57+C57=2,3,IF(D57="",B57+C57,B57+C57+D57))))</f>
        <v/>
      </c>
      <c r="B57" s="59"/>
      <c r="C57" s="59"/>
      <c r="D57" s="59"/>
      <c r="E57" s="32" t="str">
        <f>IF('8er Gr2'!W37="","",IF(Worktab!E1&lt;&gt;"",Worktab!E1,IF('8er Gr2'!W43=1,'8er Gr2'!A43,IF('8er Gr2'!W44=1,'8er Gr2'!A44))))</f>
        <v/>
      </c>
      <c r="F57" s="178" t="str">
        <f>IF('8er Gr2'!W37="","",IF(Worktab!F1&lt;&gt;"",Worktab!F1,IF('8er Gr2'!W43=1,'8er Gr2'!C43,IF('8er Gr2'!W44=1,'8er Gr2'!C44,))))</f>
        <v/>
      </c>
      <c r="G57" s="179"/>
      <c r="H57" s="179"/>
      <c r="I57" s="179"/>
      <c r="J57" s="179"/>
      <c r="K57" s="179"/>
      <c r="L57" s="179"/>
      <c r="M57" s="179"/>
      <c r="N57" s="180"/>
      <c r="O57" s="157">
        <v>66</v>
      </c>
      <c r="P57" s="157"/>
      <c r="Q57" s="178" t="str">
        <f>IF(Worktab!B2&lt;&gt;"",Worktab!B2,IF(AA50=2,C50,IF(AA51=2,C51,IF(AA52=2,C52,""))))</f>
        <v/>
      </c>
      <c r="R57" s="179"/>
      <c r="S57" s="179"/>
      <c r="T57" s="179"/>
      <c r="U57" s="179"/>
      <c r="V57" s="179"/>
      <c r="W57" s="179"/>
      <c r="X57" s="179"/>
      <c r="Y57" s="180"/>
      <c r="Z57" s="32" t="str">
        <f>IF(Worktab!A2&lt;&gt;"",Worktab!A2,IF(AA50=2,A50,IF(AA51=2,A51,IF(AA52=2,A52,""))))</f>
        <v/>
      </c>
      <c r="AA57" s="34" t="str">
        <f t="shared" si="6"/>
        <v/>
      </c>
      <c r="AB57" s="34" t="str">
        <f t="shared" si="6"/>
        <v/>
      </c>
      <c r="AC57" s="34" t="str">
        <f t="shared" si="6"/>
        <v/>
      </c>
      <c r="AD57" s="33" t="str">
        <f>IF(AA57="","",IF(AB57="",AA57,IF(AA57+AB57=2,3,IF(AC57="",AA57+AB57,AA57+AB57+AC57))))</f>
        <v/>
      </c>
      <c r="AE57" s="114"/>
      <c r="AF57" s="89" t="str">
        <f t="shared" si="5"/>
        <v/>
      </c>
      <c r="AG57">
        <v>17</v>
      </c>
      <c r="AH57" t="str">
        <f>IF(Worktab!B9&lt;&gt;"",Worktab!B9,IF(AA50=9,C50,IF(AA51=9,C51,IF(AA52=9,C52,""))))</f>
        <v/>
      </c>
    </row>
    <row r="58" spans="1:38" s="15" customFormat="1" ht="12" customHeight="1" thickBot="1" x14ac:dyDescent="0.25">
      <c r="A58" s="17" t="s">
        <v>28</v>
      </c>
      <c r="E58" s="43"/>
      <c r="F58" s="103"/>
      <c r="G58" s="103"/>
      <c r="H58" s="103"/>
      <c r="I58" s="103"/>
      <c r="J58" s="103"/>
      <c r="K58" s="103"/>
      <c r="L58" s="103"/>
      <c r="M58" s="103"/>
      <c r="N58" s="103"/>
      <c r="Q58" s="103"/>
      <c r="R58" s="103"/>
      <c r="S58" s="103"/>
      <c r="T58" s="103"/>
      <c r="U58" s="103"/>
      <c r="V58" s="103"/>
      <c r="W58" s="103"/>
      <c r="X58" s="103"/>
      <c r="Y58" s="103"/>
      <c r="Z58" s="43"/>
      <c r="AE58" s="115"/>
      <c r="AF58" s="89"/>
      <c r="AG58">
        <v>16</v>
      </c>
      <c r="AH58" t="str">
        <f>IF(C$44="","",IF(OR(A59="",A59+AD59&gt;3,A59+AD59&lt;=2),"",IF(A59&lt;=1,F59,Q59)))</f>
        <v/>
      </c>
      <c r="AI58"/>
      <c r="AJ58"/>
      <c r="AK58"/>
      <c r="AL58"/>
    </row>
    <row r="59" spans="1:38" ht="12.95" customHeight="1" thickBot="1" x14ac:dyDescent="0.25">
      <c r="A59" s="20" t="str">
        <f>IF(B59="","",IF(C59="",B59,IF(B59+C59=2,3,IF(D59="",B59+C59,B59+C59+D59))))</f>
        <v/>
      </c>
      <c r="B59" s="61"/>
      <c r="C59" s="61"/>
      <c r="D59" s="61"/>
      <c r="E59" s="5" t="str">
        <f>IF(Worktab!A8&lt;&gt;"",Worktab!A8,IF(AA50=8,A50,IF(AA51=8,A51,IF(AA52=8,A52,""))))</f>
        <v/>
      </c>
      <c r="F59" s="166" t="str">
        <f>IF(Worktab!B8&lt;&gt;"",Worktab!B8,IF(AA50=8,C50,IF(AA51=8,C51,IF(AA52=8,C52,""))))</f>
        <v/>
      </c>
      <c r="G59" s="167"/>
      <c r="H59" s="167"/>
      <c r="I59" s="167"/>
      <c r="J59" s="167"/>
      <c r="K59" s="167"/>
      <c r="L59" s="167"/>
      <c r="M59" s="167"/>
      <c r="N59" s="168"/>
      <c r="O59" s="147">
        <v>67</v>
      </c>
      <c r="P59" s="147"/>
      <c r="Q59" s="166" t="str">
        <f>IF('8er Gr2'!W37="","",IF(Worktab!F8&lt;&gt;"",Worktab!F8,IF('8er Gr2'!W43=8,'8er Gr2'!C43,IF('8er Gr2'!W44=8,'8er Gr2'!C44))))</f>
        <v/>
      </c>
      <c r="R59" s="167"/>
      <c r="S59" s="167"/>
      <c r="T59" s="167"/>
      <c r="U59" s="167"/>
      <c r="V59" s="167"/>
      <c r="W59" s="167"/>
      <c r="X59" s="167"/>
      <c r="Y59" s="168"/>
      <c r="Z59" s="5" t="str">
        <f>IF('8er Gr2'!W37="","",IF(Worktab!E8&lt;&gt;"",Worktab!E8,IF('8er Gr2'!W43=8,'8er Gr2'!A43,IF('8er Gr2'!W44=8,'8er Gr2'!A44))))</f>
        <v/>
      </c>
      <c r="AA59" s="23" t="str">
        <f>IF(B59=1,"0",IF(B59="","","1"))</f>
        <v/>
      </c>
      <c r="AB59" s="23" t="str">
        <f>IF(C59=1,"0",IF(C59="","","1"))</f>
        <v/>
      </c>
      <c r="AC59" s="23" t="str">
        <f>IF(D59=1,"0",IF(D59="","","1"))</f>
        <v/>
      </c>
      <c r="AD59" s="24" t="str">
        <f>IF(AA59="","",IF(AB59="",AA59,IF(AA59+AB59=2,3,IF(AC59="",AA59+AB59,AA59+AB59+AC59))))</f>
        <v/>
      </c>
      <c r="AE59" s="113"/>
      <c r="AF59" s="89" t="str">
        <f t="shared" si="5"/>
        <v/>
      </c>
      <c r="AG59">
        <v>15</v>
      </c>
      <c r="AH59" s="89" t="str">
        <f>IF(C$44="","",IF(OR(A59="",A59+AD59&gt;3,A59+AD59&lt;=2),"",IF(A59&gt;=2,F59,Q59)))</f>
        <v/>
      </c>
    </row>
    <row r="60" spans="1:38" s="15" customFormat="1" ht="12" customHeight="1" thickBot="1" x14ac:dyDescent="0.25">
      <c r="A60" s="14" t="s">
        <v>27</v>
      </c>
      <c r="E60" s="43"/>
      <c r="F60" s="103"/>
      <c r="G60" s="103"/>
      <c r="H60" s="103"/>
      <c r="I60" s="103"/>
      <c r="J60" s="103"/>
      <c r="K60" s="103"/>
      <c r="L60" s="103"/>
      <c r="M60" s="103"/>
      <c r="N60" s="103"/>
      <c r="Q60" s="103"/>
      <c r="R60" s="103"/>
      <c r="S60" s="103"/>
      <c r="T60" s="103"/>
      <c r="U60" s="103"/>
      <c r="V60" s="103"/>
      <c r="W60" s="103"/>
      <c r="X60" s="103"/>
      <c r="Y60" s="103"/>
      <c r="Z60" s="43"/>
      <c r="AE60" s="115"/>
      <c r="AF60" s="89"/>
      <c r="AG60">
        <v>14</v>
      </c>
      <c r="AH60" t="str">
        <f>IF(C$44="","",IF(OR(A61="",A61+AD61&gt;3,A61+AD61&lt;=2),"",IF(A61&lt;=1,F61,Q61)))</f>
        <v/>
      </c>
      <c r="AI60"/>
      <c r="AJ60"/>
      <c r="AK60"/>
      <c r="AL60"/>
    </row>
    <row r="61" spans="1:38" ht="12.95" customHeight="1" thickBot="1" x14ac:dyDescent="0.25">
      <c r="A61" s="35" t="str">
        <f>IF(B61="","",IF(C61="",B61,IF(B61+C61=2,3,IF(D61="",B61+C61,B61+C61+D61))))</f>
        <v/>
      </c>
      <c r="B61" s="60"/>
      <c r="C61" s="60"/>
      <c r="D61" s="60"/>
      <c r="E61" s="44" t="str">
        <f>IF(Worktab!A7&lt;&gt;"",Worktab!A7,IF(AA50=7,A50,IF(AA51=7,A51,IF(AA52=7,A52,""))))</f>
        <v/>
      </c>
      <c r="F61" s="169" t="str">
        <f>IF(Worktab!B7&lt;&gt;"",Worktab!B7,IF(AA50=7,C50,IF(AA51=7,C51,IF(AA52=7,C52,""))))</f>
        <v/>
      </c>
      <c r="G61" s="170"/>
      <c r="H61" s="170"/>
      <c r="I61" s="170"/>
      <c r="J61" s="170"/>
      <c r="K61" s="170"/>
      <c r="L61" s="170"/>
      <c r="M61" s="170"/>
      <c r="N61" s="171"/>
      <c r="O61" s="146">
        <v>68</v>
      </c>
      <c r="P61" s="146"/>
      <c r="Q61" s="169" t="str">
        <f>IF('8er Gr2'!W37="","",IF(Worktab!F7&lt;&gt;"",Worktab!F7,IF('8er Gr2'!W43=7,'8er Gr2'!C43,IF('8er Gr2'!W44=7,'8er Gr2'!C44))))</f>
        <v/>
      </c>
      <c r="R61" s="170"/>
      <c r="S61" s="170"/>
      <c r="T61" s="170"/>
      <c r="U61" s="170"/>
      <c r="V61" s="170"/>
      <c r="W61" s="170"/>
      <c r="X61" s="170"/>
      <c r="Y61" s="171"/>
      <c r="Z61" s="44" t="str">
        <f>IF('8er Gr2'!W37="","",IF(Worktab!E7&lt;&gt;"",Worktab!E7,IF('8er Gr2'!W43=7,'8er Gr2'!A43,IF('8er Gr2'!W44=7,'8er Gr2'!A44))))</f>
        <v/>
      </c>
      <c r="AA61" s="36" t="str">
        <f>IF(B61=1,"0",IF(B61="","","1"))</f>
        <v/>
      </c>
      <c r="AB61" s="36" t="str">
        <f>IF(C61=1,"0",IF(C61="","","1"))</f>
        <v/>
      </c>
      <c r="AC61" s="36" t="str">
        <f>IF(D61=1,"0",IF(D61="","","1"))</f>
        <v/>
      </c>
      <c r="AD61" s="37" t="str">
        <f>IF(AA61="","",IF(AB61="",AA61,IF(AA61+AB61=2,3,IF(AC61="",AA61+AB61,AA61+AB61+AC61))))</f>
        <v/>
      </c>
      <c r="AE61" s="114"/>
      <c r="AF61" s="89" t="str">
        <f t="shared" si="5"/>
        <v/>
      </c>
      <c r="AG61">
        <v>13</v>
      </c>
      <c r="AH61" s="89" t="str">
        <f>IF(C$44="","",IF(OR(A61="",A61+AD61&gt;3,A61+AD61&lt;=2),"",IF(A61&gt;=2,F61,Q61)))</f>
        <v/>
      </c>
    </row>
    <row r="62" spans="1:38" s="15" customFormat="1" ht="12" customHeight="1" thickBot="1" x14ac:dyDescent="0.25">
      <c r="A62" s="17" t="s">
        <v>26</v>
      </c>
      <c r="E62" s="43"/>
      <c r="F62" s="103"/>
      <c r="G62" s="103"/>
      <c r="H62" s="103"/>
      <c r="I62" s="103"/>
      <c r="J62" s="103"/>
      <c r="K62" s="103"/>
      <c r="L62" s="103"/>
      <c r="M62" s="103"/>
      <c r="N62" s="103"/>
      <c r="Q62" s="103"/>
      <c r="R62" s="103"/>
      <c r="S62" s="103"/>
      <c r="T62" s="103"/>
      <c r="U62" s="103"/>
      <c r="V62" s="103"/>
      <c r="W62" s="103"/>
      <c r="X62" s="103"/>
      <c r="Y62" s="103"/>
      <c r="Z62" s="43"/>
      <c r="AE62" s="115"/>
      <c r="AF62" s="89"/>
      <c r="AG62">
        <v>12</v>
      </c>
      <c r="AH62" t="str">
        <f>IF(C$44="","",IF(OR(A63="",A63+AD63&gt;3,A63+AD63&lt;=2),"",IF(A63&lt;=1,F63,Q63)))</f>
        <v/>
      </c>
      <c r="AI62"/>
      <c r="AJ62"/>
      <c r="AK62"/>
      <c r="AL62"/>
    </row>
    <row r="63" spans="1:38" ht="12.95" customHeight="1" thickBot="1" x14ac:dyDescent="0.25">
      <c r="A63" s="20" t="str">
        <f>IF(B63="","",IF(C63="",B63,IF(B63+C63=2,3,IF(D63="",B63+C63,B63+C63+D63))))</f>
        <v/>
      </c>
      <c r="B63" s="61"/>
      <c r="C63" s="61"/>
      <c r="D63" s="61"/>
      <c r="E63" s="5" t="str">
        <f>IF(Worktab!A6&lt;&gt;"",Worktab!A6,IF(AA50=6,A50,IF(AA51=6,A51,IF(AA52=6,A52,""))))</f>
        <v/>
      </c>
      <c r="F63" s="166" t="str">
        <f>IF(Worktab!B6&lt;&gt;"",Worktab!B6,IF(AA50=6,C50,IF(AA51=6,C51,IF(AA52=6,C52,""))))</f>
        <v/>
      </c>
      <c r="G63" s="167"/>
      <c r="H63" s="167"/>
      <c r="I63" s="167"/>
      <c r="J63" s="167"/>
      <c r="K63" s="167"/>
      <c r="L63" s="167"/>
      <c r="M63" s="167"/>
      <c r="N63" s="168"/>
      <c r="O63" s="147">
        <v>69</v>
      </c>
      <c r="P63" s="147"/>
      <c r="Q63" s="166" t="str">
        <f>IF('8er Gr2'!W37="","",IF(Worktab!F6&lt;&gt;"",Worktab!F6,IF('8er Gr2'!W43=6,'8er Gr2'!C43,IF('8er Gr2'!W44=6,'8er Gr2'!C44))))</f>
        <v/>
      </c>
      <c r="R63" s="167"/>
      <c r="S63" s="167"/>
      <c r="T63" s="167"/>
      <c r="U63" s="167"/>
      <c r="V63" s="167"/>
      <c r="W63" s="167"/>
      <c r="X63" s="167"/>
      <c r="Y63" s="168"/>
      <c r="Z63" s="5" t="str">
        <f>IF('8er Gr2'!W37="","",IF(Worktab!E6&lt;&gt;"",Worktab!E6,IF('8er Gr2'!W43=6,'8er Gr2'!A43,IF('8er Gr2'!W44=6,'8er Gr2'!A44))))</f>
        <v/>
      </c>
      <c r="AA63" s="23" t="str">
        <f>IF(B63=1,"0",IF(B63="","","1"))</f>
        <v/>
      </c>
      <c r="AB63" s="23" t="str">
        <f>IF(C63=1,"0",IF(C63="","","1"))</f>
        <v/>
      </c>
      <c r="AC63" s="23" t="str">
        <f>IF(D63=1,"0",IF(D63="","","1"))</f>
        <v/>
      </c>
      <c r="AD63" s="24" t="str">
        <f>IF(AA63="","",IF(AB63="",AA63,IF(AA63+AB63=2,3,IF(AC63="",AA63+AB63,AA63+AB63+AC63))))</f>
        <v/>
      </c>
      <c r="AE63" s="113"/>
      <c r="AF63" s="89" t="str">
        <f t="shared" si="5"/>
        <v/>
      </c>
      <c r="AG63">
        <v>11</v>
      </c>
      <c r="AH63" s="89" t="str">
        <f>IF(C$44="","",IF(OR(A63="",A63+AD63&gt;3,A63+AD63&lt;=2),"",IF(A63&gt;=2,F63,Q63)))</f>
        <v/>
      </c>
    </row>
    <row r="64" spans="1:38" s="15" customFormat="1" ht="12" customHeight="1" thickBot="1" x14ac:dyDescent="0.25">
      <c r="A64" s="14" t="s">
        <v>25</v>
      </c>
      <c r="E64" s="43"/>
      <c r="F64" s="103"/>
      <c r="G64" s="103"/>
      <c r="H64" s="103"/>
      <c r="I64" s="103"/>
      <c r="J64" s="103"/>
      <c r="K64" s="103"/>
      <c r="L64" s="103"/>
      <c r="M64" s="103"/>
      <c r="N64" s="103"/>
      <c r="Q64" s="103"/>
      <c r="R64" s="103"/>
      <c r="S64" s="103"/>
      <c r="T64" s="103"/>
      <c r="U64" s="103"/>
      <c r="V64" s="103"/>
      <c r="W64" s="103"/>
      <c r="X64" s="103"/>
      <c r="Y64" s="103"/>
      <c r="Z64" s="43"/>
      <c r="AE64" s="115"/>
      <c r="AF64" s="89"/>
      <c r="AG64">
        <v>10</v>
      </c>
      <c r="AH64" t="str">
        <f>IF(C$44="","",IF(OR(A65="",A65+AD65&gt;3,A65+AD65&lt;=2),"",IF(A65&lt;=1,F65,Q65)))</f>
        <v/>
      </c>
      <c r="AI64"/>
      <c r="AJ64"/>
      <c r="AK64"/>
      <c r="AL64"/>
    </row>
    <row r="65" spans="1:38" ht="12.95" customHeight="1" thickBot="1" x14ac:dyDescent="0.25">
      <c r="A65" s="35" t="str">
        <f>IF(B65="","",IF(C65="",B65,IF(B65+C65=2,3,IF(D65="",B65+C65,B65+C65+D65))))</f>
        <v/>
      </c>
      <c r="B65" s="60"/>
      <c r="C65" s="60"/>
      <c r="D65" s="60"/>
      <c r="E65" s="44" t="str">
        <f>IF(Worktab!A5&lt;&gt;"",Worktab!A5,IF(AA50=5,A50,IF(AA51=5,A51,IF(AA52=5,A52,""))))</f>
        <v/>
      </c>
      <c r="F65" s="169" t="str">
        <f>IF(Worktab!B5&lt;&gt;"",Worktab!B5,IF(AA50=5,C50,IF(AA51=5,C51,IF(AA52=5,C52,""))))</f>
        <v/>
      </c>
      <c r="G65" s="170"/>
      <c r="H65" s="170"/>
      <c r="I65" s="170"/>
      <c r="J65" s="170"/>
      <c r="K65" s="170"/>
      <c r="L65" s="170"/>
      <c r="M65" s="170"/>
      <c r="N65" s="171"/>
      <c r="O65" s="146">
        <v>70</v>
      </c>
      <c r="P65" s="146"/>
      <c r="Q65" s="169" t="str">
        <f>IF('8er Gr2'!W37="","",IF(Worktab!F5&lt;&gt;"",Worktab!F5,IF('8er Gr2'!W43=5,'8er Gr2'!C43,IF('8er Gr2'!W44=5,'8er Gr2'!C44))))</f>
        <v/>
      </c>
      <c r="R65" s="170"/>
      <c r="S65" s="170"/>
      <c r="T65" s="170"/>
      <c r="U65" s="170"/>
      <c r="V65" s="170"/>
      <c r="W65" s="170"/>
      <c r="X65" s="170"/>
      <c r="Y65" s="171"/>
      <c r="Z65" s="44" t="str">
        <f>IF('8er Gr2'!W37="","",IF(Worktab!E5&lt;&gt;"",Worktab!E5,IF('8er Gr2'!W43=5,'8er Gr2'!A43,IF('8er Gr2'!W44=5,'8er Gr2'!A44))))</f>
        <v/>
      </c>
      <c r="AA65" s="36" t="str">
        <f>IF(B65=1,"0",IF(B65="","","1"))</f>
        <v/>
      </c>
      <c r="AB65" s="36" t="str">
        <f>IF(C65=1,"0",IF(C65="","","1"))</f>
        <v/>
      </c>
      <c r="AC65" s="36" t="str">
        <f>IF(D65=1,"0",IF(D65="","","1"))</f>
        <v/>
      </c>
      <c r="AD65" s="37" t="str">
        <f>IF(AA65="","",IF(AB65="",AA65,IF(AA65+AB65=2,3,IF(AC65="",AA65+AB65,AA65+AB65+AC65))))</f>
        <v/>
      </c>
      <c r="AE65" s="114"/>
      <c r="AF65" s="89" t="str">
        <f t="shared" si="5"/>
        <v/>
      </c>
      <c r="AG65">
        <v>9</v>
      </c>
      <c r="AH65" s="89" t="str">
        <f>IF(C$44="","",IF(OR(A65="",A65+AD65&gt;3,A65+AD65&lt;=2),"",IF(A65&gt;=2,F65,Q65)))</f>
        <v/>
      </c>
    </row>
    <row r="66" spans="1:38" s="15" customFormat="1" ht="12" customHeight="1" thickBot="1" x14ac:dyDescent="0.25">
      <c r="A66" s="17" t="s">
        <v>17</v>
      </c>
      <c r="E66" s="43"/>
      <c r="F66" s="103"/>
      <c r="G66" s="103"/>
      <c r="H66" s="103"/>
      <c r="I66" s="103"/>
      <c r="J66" s="103"/>
      <c r="K66" s="103"/>
      <c r="L66" s="103"/>
      <c r="M66" s="103"/>
      <c r="N66" s="103"/>
      <c r="Q66" s="103"/>
      <c r="R66" s="103"/>
      <c r="S66" s="103"/>
      <c r="T66" s="103"/>
      <c r="U66" s="103"/>
      <c r="V66" s="103"/>
      <c r="W66" s="103"/>
      <c r="X66" s="103"/>
      <c r="Y66" s="103"/>
      <c r="Z66" s="43"/>
      <c r="AE66" s="115"/>
      <c r="AF66" s="89"/>
      <c r="AG66">
        <v>8</v>
      </c>
      <c r="AH66" t="str">
        <f>IF(C44="","",IF(OR(A67="",A67+AD67&gt;3,A67+AD67&lt;=2),"",IF(A67&lt;=1,F67,Q67)))</f>
        <v/>
      </c>
      <c r="AI66"/>
      <c r="AJ66"/>
      <c r="AK66"/>
      <c r="AL66"/>
    </row>
    <row r="67" spans="1:38" ht="12.95" customHeight="1" thickBot="1" x14ac:dyDescent="0.25">
      <c r="A67" s="20" t="str">
        <f>IF(B67="","",IF(C67="",B67,IF(B67+C67=2,3,IF(D67="",B67+C67,B67+C67+D67))))</f>
        <v/>
      </c>
      <c r="B67" s="61"/>
      <c r="C67" s="61"/>
      <c r="D67" s="61"/>
      <c r="E67" s="5" t="str">
        <f>IF(Worktab!A4&lt;&gt;"",Worktab!A4,IF(AA50=4,A50,IF(AA51=4,A51,IF(AA52=4,A52,""))))</f>
        <v/>
      </c>
      <c r="F67" s="166" t="str">
        <f>IF(Worktab!B4&lt;&gt;"",Worktab!B4,IF(AA50=4,C50,IF(AA51=4,C51,IF(AA52=4,C52,""))))</f>
        <v/>
      </c>
      <c r="G67" s="167"/>
      <c r="H67" s="167"/>
      <c r="I67" s="167"/>
      <c r="J67" s="167"/>
      <c r="K67" s="167"/>
      <c r="L67" s="167"/>
      <c r="M67" s="167"/>
      <c r="N67" s="168"/>
      <c r="O67" s="147">
        <v>71</v>
      </c>
      <c r="P67" s="147"/>
      <c r="Q67" s="166" t="str">
        <f>IF('8er Gr2'!W37="","",IF(Worktab!F4&lt;&gt;"",Worktab!F4,IF('8er Gr2'!W43=4,'8er Gr2'!C43,IF('8er Gr2'!W44=4,'8er Gr2'!C44))))</f>
        <v/>
      </c>
      <c r="R67" s="167"/>
      <c r="S67" s="167"/>
      <c r="T67" s="167"/>
      <c r="U67" s="167"/>
      <c r="V67" s="167"/>
      <c r="W67" s="167"/>
      <c r="X67" s="167"/>
      <c r="Y67" s="168"/>
      <c r="Z67" s="5" t="str">
        <f>IF('8er Gr2'!W37="","",IF(Worktab!E4&lt;&gt;"",Worktab!E4,IF('8er Gr2'!W43=4,'8er Gr2'!A43,IF('8er Gr2'!W44=4,'8er Gr2'!A44))))</f>
        <v/>
      </c>
      <c r="AA67" s="23" t="str">
        <f>IF(B67=1,"0",IF(B67="","","1"))</f>
        <v/>
      </c>
      <c r="AB67" s="23" t="str">
        <f>IF(C67=1,"0",IF(C67="","","1"))</f>
        <v/>
      </c>
      <c r="AC67" s="23" t="str">
        <f>IF(D67=1,"0",IF(D67="","","1"))</f>
        <v/>
      </c>
      <c r="AD67" s="24" t="str">
        <f>IF(AA67="","",IF(AB67="",AA67,IF(AA67+AB67=2,3,IF(AC67="",AA67+AB67,AA67+AB67+AC67))))</f>
        <v/>
      </c>
      <c r="AE67" s="113"/>
      <c r="AF67" s="89" t="str">
        <f t="shared" si="5"/>
        <v/>
      </c>
      <c r="AG67">
        <v>7</v>
      </c>
      <c r="AH67" s="89" t="str">
        <f>IF(C44="","",IF(OR(A67="",A67+AD67&gt;3,A67+AD67&lt;=2),"",IF(A67&gt;=2,F67,Q67)))</f>
        <v/>
      </c>
    </row>
    <row r="68" spans="1:38" s="15" customFormat="1" ht="12" customHeight="1" thickBot="1" x14ac:dyDescent="0.25">
      <c r="A68" s="14" t="s">
        <v>18</v>
      </c>
      <c r="E68" s="43"/>
      <c r="F68" s="103"/>
      <c r="G68" s="103"/>
      <c r="H68" s="103"/>
      <c r="I68" s="103"/>
      <c r="J68" s="103"/>
      <c r="K68" s="103"/>
      <c r="L68" s="103"/>
      <c r="M68" s="103"/>
      <c r="N68" s="103"/>
      <c r="Q68" s="103"/>
      <c r="R68" s="103"/>
      <c r="S68" s="103"/>
      <c r="T68" s="103"/>
      <c r="U68" s="103"/>
      <c r="V68" s="103"/>
      <c r="W68" s="103"/>
      <c r="X68" s="103"/>
      <c r="Y68" s="103"/>
      <c r="Z68" s="43"/>
      <c r="AE68" s="115"/>
      <c r="AF68" s="89"/>
      <c r="AG68">
        <v>6</v>
      </c>
      <c r="AH68" t="str">
        <f>IF(C44="","",IF(OR(A69="",A69+AD69&gt;3,A69+AD69&lt;=2),"",IF(A69&lt;=1,F69,Q69)))</f>
        <v/>
      </c>
      <c r="AI68"/>
      <c r="AJ68"/>
      <c r="AK68"/>
      <c r="AL68"/>
    </row>
    <row r="69" spans="1:38" ht="12.95" customHeight="1" thickBot="1" x14ac:dyDescent="0.25">
      <c r="A69" s="35" t="str">
        <f>IF(B69="","",IF(C69="",B69,IF(B69+C69=2,3,IF(D69="",B69+C69,B69+C69+D69))))</f>
        <v/>
      </c>
      <c r="B69" s="60"/>
      <c r="C69" s="60"/>
      <c r="D69" s="60"/>
      <c r="E69" s="44" t="str">
        <f>IF(Worktab!A3&lt;&gt;"",Worktab!A3,IF(AA50=3,A50,IF(AA51=3,A51,IF(AA52=3,A52,""))))</f>
        <v/>
      </c>
      <c r="F69" s="169" t="str">
        <f>IF(Worktab!B3&lt;&gt;"",Worktab!B3,IF(AA50=3,C50,IF(AA51=3,C51,IF(AA52=3,C52,""))))</f>
        <v/>
      </c>
      <c r="G69" s="170"/>
      <c r="H69" s="170"/>
      <c r="I69" s="170"/>
      <c r="J69" s="170"/>
      <c r="K69" s="170"/>
      <c r="L69" s="170"/>
      <c r="M69" s="170"/>
      <c r="N69" s="171"/>
      <c r="O69" s="146">
        <v>72</v>
      </c>
      <c r="P69" s="146"/>
      <c r="Q69" s="169" t="str">
        <f>IF('8er Gr2'!W37="","",IF(Worktab!F3&lt;&gt;"",Worktab!F3,IF('8er Gr2'!W43=3,'8er Gr2'!C43,IF('8er Gr2'!W44=3,'8er Gr2'!C44))))</f>
        <v/>
      </c>
      <c r="R69" s="170"/>
      <c r="S69" s="170"/>
      <c r="T69" s="170"/>
      <c r="U69" s="170"/>
      <c r="V69" s="170"/>
      <c r="W69" s="170"/>
      <c r="X69" s="170"/>
      <c r="Y69" s="171"/>
      <c r="Z69" s="44" t="str">
        <f>IF('8er Gr2'!W37="","",IF(Worktab!E3&lt;&gt;"",Worktab!E3,IF('8er Gr2'!W43=3,'8er Gr2'!A43,IF('8er Gr2'!W44=3,'8er Gr2'!A44))))</f>
        <v/>
      </c>
      <c r="AA69" s="36" t="str">
        <f>IF(B69=1,"0",IF(B69="","","1"))</f>
        <v/>
      </c>
      <c r="AB69" s="36" t="str">
        <f>IF(C69=1,"0",IF(C69="","","1"))</f>
        <v/>
      </c>
      <c r="AC69" s="36" t="str">
        <f>IF(D69=1,"0",IF(D69="","","1"))</f>
        <v/>
      </c>
      <c r="AD69" s="37" t="str">
        <f>IF(AA69="","",IF(AB69="",AA69,IF(AA69+AB69=2,3,IF(AC69="",AA69+AB69,AA69+AB69+AC69))))</f>
        <v/>
      </c>
      <c r="AE69" s="114"/>
      <c r="AF69" s="89" t="str">
        <f t="shared" si="5"/>
        <v/>
      </c>
      <c r="AG69">
        <v>5</v>
      </c>
      <c r="AH69" s="89" t="str">
        <f>IF(C44="","",IF(OR(A69="",A69+AD69&gt;3,A69+AD69&lt;=2),"",IF(A69&gt;=2,F69,Q69)))</f>
        <v/>
      </c>
    </row>
    <row r="70" spans="1:38" s="15" customFormat="1" ht="12" customHeight="1" thickBot="1" x14ac:dyDescent="0.25">
      <c r="A70" s="17" t="s">
        <v>15</v>
      </c>
      <c r="E70" s="43"/>
      <c r="F70" s="103"/>
      <c r="G70" s="103"/>
      <c r="H70" s="103"/>
      <c r="I70" s="103"/>
      <c r="J70" s="103"/>
      <c r="K70" s="103"/>
      <c r="L70" s="103"/>
      <c r="M70" s="103"/>
      <c r="N70" s="103"/>
      <c r="Q70" s="103"/>
      <c r="R70" s="103"/>
      <c r="S70" s="103"/>
      <c r="T70" s="103"/>
      <c r="U70" s="103"/>
      <c r="V70" s="103"/>
      <c r="W70" s="103"/>
      <c r="X70" s="103"/>
      <c r="Y70" s="103"/>
      <c r="Z70" s="43"/>
      <c r="AE70" s="115"/>
      <c r="AF70" s="89"/>
      <c r="AG70">
        <v>4</v>
      </c>
      <c r="AH70" t="str">
        <f>IF(C44="","",IF(OR(A71="",A71+AD71&gt;3,A71+AD71&lt;=2),"",IF(A71&lt;=1,F71,Q71)))</f>
        <v/>
      </c>
      <c r="AI70"/>
      <c r="AJ70"/>
      <c r="AK70"/>
      <c r="AL70"/>
    </row>
    <row r="71" spans="1:38" ht="12.95" customHeight="1" thickBot="1" x14ac:dyDescent="0.25">
      <c r="A71" s="20" t="str">
        <f>IF(B71="","",IF(C71="",B71,IF(B71+C71=2,3,IF(D71="",B71+C71,B71+C71+D71))))</f>
        <v/>
      </c>
      <c r="B71" s="61"/>
      <c r="C71" s="61"/>
      <c r="D71" s="61"/>
      <c r="E71" s="5" t="str">
        <f>IF(A56="","",IF(A56&gt;1,Z56,E56))</f>
        <v/>
      </c>
      <c r="F71" s="166" t="str">
        <f>IF(A56="","",IF(A56&gt;1,Q56,F56))</f>
        <v/>
      </c>
      <c r="G71" s="167"/>
      <c r="H71" s="167"/>
      <c r="I71" s="167"/>
      <c r="J71" s="167"/>
      <c r="K71" s="167"/>
      <c r="L71" s="167"/>
      <c r="M71" s="167"/>
      <c r="N71" s="168"/>
      <c r="O71" s="147">
        <v>73</v>
      </c>
      <c r="P71" s="147"/>
      <c r="Q71" s="166" t="str">
        <f>IF(A57="","",IF(A57&gt;1,Q57,F57))</f>
        <v/>
      </c>
      <c r="R71" s="167"/>
      <c r="S71" s="167"/>
      <c r="T71" s="167"/>
      <c r="U71" s="167"/>
      <c r="V71" s="167"/>
      <c r="W71" s="167"/>
      <c r="X71" s="167"/>
      <c r="Y71" s="168"/>
      <c r="Z71" s="5" t="str">
        <f>IF(A57="","",IF(A57&gt;1,Z57,E57))</f>
        <v/>
      </c>
      <c r="AA71" s="23" t="str">
        <f>IF(B71=1,"0",IF(B71="","","1"))</f>
        <v/>
      </c>
      <c r="AB71" s="23" t="str">
        <f>IF(C71=1,"0",IF(C71="","","1"))</f>
        <v/>
      </c>
      <c r="AC71" s="23" t="str">
        <f>IF(D71=1,"0",IF(D71="","","1"))</f>
        <v/>
      </c>
      <c r="AD71" s="24" t="str">
        <f>IF(AA71="","",IF(AB71="",AA71,IF(AA71+AB71=2,3,IF(AC71="",AA71+AB71,AA71+AB71+AC71))))</f>
        <v/>
      </c>
      <c r="AE71" s="113"/>
      <c r="AF71" s="89" t="str">
        <f t="shared" ref="AF71:AF73" si="7">IF(A71="","",IF(AND(A71=1,AB71=1)+OR(C71="")+AND(A71+AD71&gt;3)+OR(A71+AD71=2),"nicht i.o.","i.o."))</f>
        <v/>
      </c>
      <c r="AG71">
        <v>3</v>
      </c>
      <c r="AH71" s="89" t="str">
        <f>IF(C44="","",IF(OR(A71="",A71+AD71&gt;3,A71+AD71&lt;=2),"",IF(A71&gt;=2,F71,Q71)))</f>
        <v/>
      </c>
    </row>
    <row r="72" spans="1:38" s="15" customFormat="1" ht="12" customHeight="1" thickBot="1" x14ac:dyDescent="0.25">
      <c r="A72" s="17" t="s">
        <v>16</v>
      </c>
      <c r="E72" s="43"/>
      <c r="F72" s="103"/>
      <c r="G72" s="103"/>
      <c r="H72" s="103"/>
      <c r="I72" s="103"/>
      <c r="J72" s="103"/>
      <c r="K72" s="103"/>
      <c r="L72" s="103"/>
      <c r="M72" s="103"/>
      <c r="N72" s="103"/>
      <c r="Q72" s="103"/>
      <c r="R72" s="103"/>
      <c r="S72" s="103"/>
      <c r="T72" s="103"/>
      <c r="U72" s="103"/>
      <c r="V72" s="103"/>
      <c r="W72" s="103"/>
      <c r="X72" s="103"/>
      <c r="Y72" s="103"/>
      <c r="Z72" s="43"/>
      <c r="AE72" s="115"/>
      <c r="AF72" s="89"/>
      <c r="AG72">
        <v>2</v>
      </c>
      <c r="AH72" t="str">
        <f>IF(C44="","",IF(OR(A73="",A73+AD73&gt;3,A73+AD73&lt;=2),"",IF(A73&lt;=1,F73,Q73)))</f>
        <v/>
      </c>
      <c r="AI72"/>
      <c r="AJ72"/>
      <c r="AK72"/>
      <c r="AL72"/>
    </row>
    <row r="73" spans="1:38" ht="12.95" customHeight="1" thickBot="1" x14ac:dyDescent="0.25">
      <c r="A73" s="35" t="str">
        <f>IF(B73="","",IF(C73="",B73,IF(B73+C73=2,3,IF(D73="",B73+C73,B73+C73+D73))))</f>
        <v/>
      </c>
      <c r="B73" s="60"/>
      <c r="C73" s="60"/>
      <c r="D73" s="60"/>
      <c r="E73" s="44" t="str">
        <f>IF(A56="","",IF(A56&lt;2,Z56,E56))</f>
        <v/>
      </c>
      <c r="F73" s="169" t="str">
        <f>IF(A56="","",IF(A56&lt;2,Q56,F56))</f>
        <v/>
      </c>
      <c r="G73" s="170"/>
      <c r="H73" s="170"/>
      <c r="I73" s="170"/>
      <c r="J73" s="170"/>
      <c r="K73" s="170"/>
      <c r="L73" s="170"/>
      <c r="M73" s="170"/>
      <c r="N73" s="171"/>
      <c r="O73" s="146">
        <v>74</v>
      </c>
      <c r="P73" s="146"/>
      <c r="Q73" s="169" t="str">
        <f>IF(A57="","",IF(A57&lt;2,Q57,F57))</f>
        <v/>
      </c>
      <c r="R73" s="170"/>
      <c r="S73" s="170"/>
      <c r="T73" s="170"/>
      <c r="U73" s="170"/>
      <c r="V73" s="170"/>
      <c r="W73" s="170"/>
      <c r="X73" s="170"/>
      <c r="Y73" s="171"/>
      <c r="Z73" s="44" t="str">
        <f>IF(A57="","",IF(A57&lt;2,Z57,E57))</f>
        <v/>
      </c>
      <c r="AA73" s="36" t="str">
        <f>IF(B73=1,"0",IF(B73="","","1"))</f>
        <v/>
      </c>
      <c r="AB73" s="36" t="str">
        <f>IF(C73=1,"0",IF(C73="","","1"))</f>
        <v/>
      </c>
      <c r="AC73" s="36" t="str">
        <f>IF(D73=1,"0",IF(D73="","","1"))</f>
        <v/>
      </c>
      <c r="AD73" s="37" t="str">
        <f>IF(AA73="","",IF(AB73="",AA73,IF(AA73+AB73=2,3,IF(AC73="",AA73+AB73,AA73+AB73+AC73))))</f>
        <v/>
      </c>
      <c r="AE73" s="114" t="s">
        <v>56</v>
      </c>
      <c r="AF73" s="89" t="str">
        <f t="shared" si="7"/>
        <v/>
      </c>
      <c r="AG73">
        <v>1</v>
      </c>
      <c r="AH73" s="89" t="str">
        <f>IF(C44="","",IF(OR(A73="",A73+AD73&gt;3,A73+AD73&lt;=2),"",IF(A73&gt;=2,F73,Q73)))</f>
        <v/>
      </c>
    </row>
    <row r="74" spans="1:38" ht="14.1" customHeight="1" x14ac:dyDescent="0.2"/>
    <row r="75" spans="1:38" ht="14.1" customHeight="1" x14ac:dyDescent="0.2">
      <c r="AG75" s="89"/>
    </row>
    <row r="76" spans="1:38" ht="14.1" customHeight="1" x14ac:dyDescent="0.2"/>
  </sheetData>
  <sheetProtection algorithmName="SHA-512" hashValue="YvlhcJr3YODXhl5qJtQiMugxD0dasYgs4//JVxHhlvbILtKH3zA75ZWstN30JDfW6DKwksoBG5GdiDbW8w6M0Q==" saltValue="CimhNTfgPfe7gr9LlNuCfw==" spinCount="100000" sheet="1" objects="1" scenarios="1"/>
  <mergeCells count="189">
    <mergeCell ref="F71:N71"/>
    <mergeCell ref="F73:N73"/>
    <mergeCell ref="Q55:Y55"/>
    <mergeCell ref="Q56:Y56"/>
    <mergeCell ref="Q57:Y57"/>
    <mergeCell ref="Q59:Y59"/>
    <mergeCell ref="Q61:Y61"/>
    <mergeCell ref="Q63:Y63"/>
    <mergeCell ref="Q65:Y65"/>
    <mergeCell ref="Q67:Y67"/>
    <mergeCell ref="Q69:Y69"/>
    <mergeCell ref="Q71:Y71"/>
    <mergeCell ref="Q73:Y73"/>
    <mergeCell ref="F55:N55"/>
    <mergeCell ref="F56:N56"/>
    <mergeCell ref="F57:N57"/>
    <mergeCell ref="F59:N59"/>
    <mergeCell ref="F61:N61"/>
    <mergeCell ref="F63:N63"/>
    <mergeCell ref="F65:N65"/>
    <mergeCell ref="F67:N67"/>
    <mergeCell ref="F69:N69"/>
    <mergeCell ref="O59:P59"/>
    <mergeCell ref="O55:P55"/>
    <mergeCell ref="X2:AB2"/>
    <mergeCell ref="E3:L3"/>
    <mergeCell ref="G1:V1"/>
    <mergeCell ref="O56:P56"/>
    <mergeCell ref="C51:O51"/>
    <mergeCell ref="F38:N38"/>
    <mergeCell ref="O38:P38"/>
    <mergeCell ref="Q38:Y38"/>
    <mergeCell ref="F39:N39"/>
    <mergeCell ref="O39:P39"/>
    <mergeCell ref="Q39:Y39"/>
    <mergeCell ref="C46:O46"/>
    <mergeCell ref="F34:N34"/>
    <mergeCell ref="O34:P34"/>
    <mergeCell ref="Q34:Y34"/>
    <mergeCell ref="O28:P28"/>
    <mergeCell ref="Q28:Y28"/>
    <mergeCell ref="F29:N29"/>
    <mergeCell ref="O29:P29"/>
    <mergeCell ref="Q29:Y29"/>
    <mergeCell ref="F30:N30"/>
    <mergeCell ref="O30:P30"/>
    <mergeCell ref="Q30:Y30"/>
    <mergeCell ref="F25:N25"/>
    <mergeCell ref="O65:P65"/>
    <mergeCell ref="C2:I2"/>
    <mergeCell ref="M2:Q2"/>
    <mergeCell ref="O57:P57"/>
    <mergeCell ref="C48:O48"/>
    <mergeCell ref="C49:O49"/>
    <mergeCell ref="C50:O50"/>
    <mergeCell ref="O63:P63"/>
    <mergeCell ref="O61:P61"/>
    <mergeCell ref="F37:N37"/>
    <mergeCell ref="O37:P37"/>
    <mergeCell ref="Q37:Y37"/>
    <mergeCell ref="C52:O52"/>
    <mergeCell ref="F40:N40"/>
    <mergeCell ref="O40:P40"/>
    <mergeCell ref="Q40:Y40"/>
    <mergeCell ref="Q31:Y31"/>
    <mergeCell ref="F32:N32"/>
    <mergeCell ref="O32:P32"/>
    <mergeCell ref="Q32:Y32"/>
    <mergeCell ref="F33:N33"/>
    <mergeCell ref="O33:P33"/>
    <mergeCell ref="Q33:Y33"/>
    <mergeCell ref="F28:N28"/>
    <mergeCell ref="O73:P73"/>
    <mergeCell ref="F8:N8"/>
    <mergeCell ref="O8:P8"/>
    <mergeCell ref="Q8:Y8"/>
    <mergeCell ref="O9:P9"/>
    <mergeCell ref="O10:P10"/>
    <mergeCell ref="O11:P11"/>
    <mergeCell ref="F41:N41"/>
    <mergeCell ref="O41:P41"/>
    <mergeCell ref="Q41:Y41"/>
    <mergeCell ref="O71:P71"/>
    <mergeCell ref="O67:P67"/>
    <mergeCell ref="O69:P69"/>
    <mergeCell ref="C43:O43"/>
    <mergeCell ref="C44:O44"/>
    <mergeCell ref="C45:O45"/>
    <mergeCell ref="F35:N35"/>
    <mergeCell ref="O35:P35"/>
    <mergeCell ref="Q35:Y35"/>
    <mergeCell ref="F36:N36"/>
    <mergeCell ref="O36:P36"/>
    <mergeCell ref="Q36:Y36"/>
    <mergeCell ref="F31:N31"/>
    <mergeCell ref="O31:P31"/>
    <mergeCell ref="O25:P25"/>
    <mergeCell ref="Q25:Y25"/>
    <mergeCell ref="F26:N26"/>
    <mergeCell ref="O26:P26"/>
    <mergeCell ref="Q26:Y26"/>
    <mergeCell ref="F27:N27"/>
    <mergeCell ref="O27:P27"/>
    <mergeCell ref="Q27:Y27"/>
    <mergeCell ref="F22:N22"/>
    <mergeCell ref="O22:P22"/>
    <mergeCell ref="Q22:Y22"/>
    <mergeCell ref="F23:N23"/>
    <mergeCell ref="O23:P23"/>
    <mergeCell ref="Q23:Y23"/>
    <mergeCell ref="F24:N24"/>
    <mergeCell ref="O24:P24"/>
    <mergeCell ref="Q24:Y24"/>
    <mergeCell ref="F19:N19"/>
    <mergeCell ref="O19:P19"/>
    <mergeCell ref="Q19:Y19"/>
    <mergeCell ref="F20:N20"/>
    <mergeCell ref="O20:P20"/>
    <mergeCell ref="Q20:Y20"/>
    <mergeCell ref="F21:N21"/>
    <mergeCell ref="O21:P21"/>
    <mergeCell ref="Q21:Y21"/>
    <mergeCell ref="F16:N16"/>
    <mergeCell ref="O16:P16"/>
    <mergeCell ref="Q16:Y16"/>
    <mergeCell ref="F17:N17"/>
    <mergeCell ref="O17:P17"/>
    <mergeCell ref="Q17:Y17"/>
    <mergeCell ref="F18:N18"/>
    <mergeCell ref="O18:P18"/>
    <mergeCell ref="Q18:Y18"/>
    <mergeCell ref="O13:P13"/>
    <mergeCell ref="Q13:Y13"/>
    <mergeCell ref="O12:P12"/>
    <mergeCell ref="F14:N14"/>
    <mergeCell ref="O14:P14"/>
    <mergeCell ref="Q14:Y14"/>
    <mergeCell ref="F15:N15"/>
    <mergeCell ref="O15:P15"/>
    <mergeCell ref="Q15:Y15"/>
    <mergeCell ref="A52:B52"/>
    <mergeCell ref="Y52:Z52"/>
    <mergeCell ref="AA52:AB52"/>
    <mergeCell ref="A51:B51"/>
    <mergeCell ref="Y51:Z51"/>
    <mergeCell ref="AA51:AB51"/>
    <mergeCell ref="F5:N5"/>
    <mergeCell ref="O5:P5"/>
    <mergeCell ref="Q5:Y5"/>
    <mergeCell ref="F6:N6"/>
    <mergeCell ref="O6:P6"/>
    <mergeCell ref="Q6:Y6"/>
    <mergeCell ref="F10:N10"/>
    <mergeCell ref="Q10:Y10"/>
    <mergeCell ref="F11:N11"/>
    <mergeCell ref="Q11:Y11"/>
    <mergeCell ref="O7:P7"/>
    <mergeCell ref="Q7:Y7"/>
    <mergeCell ref="F9:N9"/>
    <mergeCell ref="Q9:Y9"/>
    <mergeCell ref="F7:N7"/>
    <mergeCell ref="F12:N12"/>
    <mergeCell ref="Q12:Y12"/>
    <mergeCell ref="F13:N13"/>
    <mergeCell ref="A48:B48"/>
    <mergeCell ref="Y48:Z48"/>
    <mergeCell ref="AA48:AB48"/>
    <mergeCell ref="A47:B47"/>
    <mergeCell ref="Y47:Z47"/>
    <mergeCell ref="AA47:AB47"/>
    <mergeCell ref="A50:B50"/>
    <mergeCell ref="Y50:Z50"/>
    <mergeCell ref="AA50:AB50"/>
    <mergeCell ref="A49:B49"/>
    <mergeCell ref="Y49:Z49"/>
    <mergeCell ref="AA49:AB49"/>
    <mergeCell ref="C47:O47"/>
    <mergeCell ref="AA43:AB43"/>
    <mergeCell ref="Y43:Z43"/>
    <mergeCell ref="A43:B43"/>
    <mergeCell ref="A44:B44"/>
    <mergeCell ref="Y44:Z44"/>
    <mergeCell ref="AA44:AB44"/>
    <mergeCell ref="A46:B46"/>
    <mergeCell ref="Y46:Z46"/>
    <mergeCell ref="AA46:AB46"/>
    <mergeCell ref="A45:B45"/>
    <mergeCell ref="Y45:Z45"/>
    <mergeCell ref="AA45:AB45"/>
  </mergeCells>
  <phoneticPr fontId="0" type="noConversion"/>
  <pageMargins left="0.59055118110236227" right="0.59055118110236227" top="0.19685039370078741" bottom="0.39370078740157483" header="0.19685039370078741" footer="0.1968503937007874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K57"/>
  <sheetViews>
    <sheetView view="pageBreakPreview" zoomScaleNormal="120" zoomScaleSheetLayoutView="100" workbookViewId="0">
      <selection activeCell="B27" sqref="B27:D27"/>
    </sheetView>
  </sheetViews>
  <sheetFormatPr baseColWidth="10" defaultColWidth="3.28515625" defaultRowHeight="12.75" x14ac:dyDescent="0.2"/>
  <cols>
    <col min="1" max="29" width="3.28515625" customWidth="1"/>
    <col min="30" max="30" width="3.7109375" style="18" customWidth="1"/>
    <col min="31" max="31" width="16.85546875" style="109" customWidth="1"/>
    <col min="32" max="32" width="12.42578125" customWidth="1"/>
    <col min="33" max="33" width="3.28515625" customWidth="1"/>
    <col min="34" max="34" width="4.7109375" style="90" bestFit="1" customWidth="1"/>
  </cols>
  <sheetData>
    <row r="1" spans="1:37" ht="18.95" customHeight="1" x14ac:dyDescent="0.3">
      <c r="G1" s="204" t="str">
        <f>'9er Gr1'!G1:V1</f>
        <v>OSM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37" ht="14.1" customHeight="1" x14ac:dyDescent="0.2">
      <c r="A2" t="s">
        <v>19</v>
      </c>
      <c r="C2" s="155"/>
      <c r="D2" s="155"/>
      <c r="E2" s="155"/>
      <c r="F2" s="155"/>
      <c r="G2" s="155"/>
      <c r="H2" s="155"/>
      <c r="I2" s="155"/>
      <c r="K2" t="s">
        <v>21</v>
      </c>
      <c r="M2" s="156"/>
      <c r="N2" s="156"/>
      <c r="O2" s="156"/>
      <c r="P2" s="156"/>
      <c r="Q2" s="156"/>
      <c r="S2" t="s">
        <v>22</v>
      </c>
      <c r="X2" s="156" t="s">
        <v>34</v>
      </c>
      <c r="Y2" s="156"/>
      <c r="Z2" s="156"/>
      <c r="AA2" s="156"/>
      <c r="AB2" s="156"/>
      <c r="AC2" s="99"/>
      <c r="AE2" s="110"/>
    </row>
    <row r="3" spans="1:37" ht="14.1" customHeight="1" x14ac:dyDescent="0.2">
      <c r="A3" t="s">
        <v>20</v>
      </c>
      <c r="E3" s="156"/>
      <c r="F3" s="156"/>
      <c r="G3" s="156"/>
      <c r="H3" s="156"/>
      <c r="I3" s="156"/>
      <c r="J3" s="156"/>
      <c r="K3" s="156"/>
      <c r="L3" s="156"/>
      <c r="AE3" s="110"/>
    </row>
    <row r="4" spans="1:37" ht="10.5" customHeight="1" thickBot="1" x14ac:dyDescent="0.25">
      <c r="Y4" s="3" t="s">
        <v>30</v>
      </c>
      <c r="AE4" s="110"/>
    </row>
    <row r="5" spans="1:37" ht="14.1" customHeight="1" thickBot="1" x14ac:dyDescent="0.25">
      <c r="A5" s="48" t="s">
        <v>0</v>
      </c>
      <c r="B5" s="10">
        <v>1</v>
      </c>
      <c r="C5" s="10">
        <v>2</v>
      </c>
      <c r="D5" s="62">
        <v>3</v>
      </c>
      <c r="E5" s="54"/>
      <c r="F5" s="148" t="s">
        <v>1</v>
      </c>
      <c r="G5" s="149"/>
      <c r="H5" s="149"/>
      <c r="I5" s="149"/>
      <c r="J5" s="149"/>
      <c r="K5" s="149"/>
      <c r="L5" s="149"/>
      <c r="M5" s="149"/>
      <c r="N5" s="207"/>
      <c r="O5" s="208" t="s">
        <v>2</v>
      </c>
      <c r="P5" s="209"/>
      <c r="Q5" s="77" t="s">
        <v>1</v>
      </c>
      <c r="R5" s="78"/>
      <c r="S5" s="78"/>
      <c r="T5" s="78"/>
      <c r="U5" s="78"/>
      <c r="V5" s="78"/>
      <c r="W5" s="78"/>
      <c r="X5" s="78"/>
      <c r="Y5" s="78"/>
      <c r="Z5" s="78"/>
      <c r="AA5" s="10">
        <v>1</v>
      </c>
      <c r="AB5" s="10">
        <v>2</v>
      </c>
      <c r="AC5" s="62">
        <v>3</v>
      </c>
      <c r="AD5" s="47" t="s">
        <v>0</v>
      </c>
      <c r="AE5" s="109" t="s">
        <v>24</v>
      </c>
      <c r="AF5" s="91" t="s">
        <v>29</v>
      </c>
      <c r="AH5"/>
      <c r="AI5" s="90"/>
    </row>
    <row r="6" spans="1:37" ht="14.1" customHeight="1" x14ac:dyDescent="0.2">
      <c r="A6" s="93" t="str">
        <f>IF(B6="","",IF(C6="",B6,IF(B6+C6=2,3,IF(D6="",B6+C6,B6+C6+D6))))</f>
        <v/>
      </c>
      <c r="B6" s="55"/>
      <c r="C6" s="55"/>
      <c r="D6" s="55"/>
      <c r="E6" s="50" t="s">
        <v>3</v>
      </c>
      <c r="F6" s="205" t="str">
        <f>IF(C37="","",C37)</f>
        <v/>
      </c>
      <c r="G6" s="206"/>
      <c r="H6" s="206"/>
      <c r="I6" s="206"/>
      <c r="J6" s="206"/>
      <c r="K6" s="206"/>
      <c r="L6" s="206"/>
      <c r="M6" s="206"/>
      <c r="N6" s="206"/>
      <c r="O6" s="210" t="str">
        <f>CONCATENATE(AI6,AJ6,AH6,AK6)</f>
        <v>1(37)</v>
      </c>
      <c r="P6" s="211"/>
      <c r="Q6" s="205" t="str">
        <f>IF(C38="","",C38)</f>
        <v/>
      </c>
      <c r="R6" s="206"/>
      <c r="S6" s="206"/>
      <c r="T6" s="206"/>
      <c r="U6" s="206"/>
      <c r="V6" s="206"/>
      <c r="W6" s="206"/>
      <c r="X6" s="206"/>
      <c r="Y6" s="214"/>
      <c r="Z6" s="50" t="s">
        <v>4</v>
      </c>
      <c r="AA6" s="92" t="str">
        <f>IF(B6=1,"0",IF(B6="","","1"))</f>
        <v/>
      </c>
      <c r="AB6" s="92" t="str">
        <f>IF(C6=1,"0",IF(C6="","","1"))</f>
        <v/>
      </c>
      <c r="AC6" s="100" t="str">
        <f>IF(D6=1,"0",IF(D6="","","1"))</f>
        <v/>
      </c>
      <c r="AD6" s="28" t="str">
        <f>IF(AA6="","",IF(AB6="",AA6,IF(AA6+AB6=2,3,IF(AC6="",AA6+AB6,AA6+AB6+AC6))))</f>
        <v/>
      </c>
      <c r="AF6" s="89" t="str">
        <f>IF(A6="","",IF(AND(A6=1,AB6=1)+OR(C6="")+AND(A6+AD6&gt;3)+OR(A6+AD6=2),"nicht i.o.","i.o."))</f>
        <v/>
      </c>
      <c r="AH6">
        <v>37</v>
      </c>
      <c r="AI6" s="90">
        <v>1</v>
      </c>
      <c r="AJ6" s="91" t="s">
        <v>31</v>
      </c>
      <c r="AK6" s="66" t="s">
        <v>32</v>
      </c>
    </row>
    <row r="7" spans="1:37" ht="14.1" customHeight="1" x14ac:dyDescent="0.2">
      <c r="A7" s="12" t="str">
        <f t="shared" ref="A7:A33" si="0">IF(B7="","",IF(C7="",B7,IF(B7+C7=2,3,IF(D7="",B7+C7,B7+C7+D7))))</f>
        <v/>
      </c>
      <c r="B7" s="56"/>
      <c r="C7" s="56"/>
      <c r="D7" s="56"/>
      <c r="E7" s="52" t="s">
        <v>5</v>
      </c>
      <c r="F7" s="181" t="str">
        <f>IF(C39="","",C39)</f>
        <v/>
      </c>
      <c r="G7" s="182"/>
      <c r="H7" s="182"/>
      <c r="I7" s="182"/>
      <c r="J7" s="182"/>
      <c r="K7" s="182"/>
      <c r="L7" s="182"/>
      <c r="M7" s="182"/>
      <c r="N7" s="182"/>
      <c r="O7" s="202" t="str">
        <f t="shared" ref="O7:O33" si="1">CONCATENATE(AI7,AJ7,AH7,AK7)</f>
        <v>2(38)</v>
      </c>
      <c r="P7" s="203"/>
      <c r="Q7" s="181" t="str">
        <f>IF(C40="","",C40)</f>
        <v/>
      </c>
      <c r="R7" s="182"/>
      <c r="S7" s="182"/>
      <c r="T7" s="182"/>
      <c r="U7" s="182"/>
      <c r="V7" s="182"/>
      <c r="W7" s="182"/>
      <c r="X7" s="182"/>
      <c r="Y7" s="183"/>
      <c r="Z7" s="52" t="s">
        <v>6</v>
      </c>
      <c r="AA7" s="13" t="str">
        <f t="shared" ref="AA7:AA33" si="2">IF(B7=1,"0",IF(B7="","","1"))</f>
        <v/>
      </c>
      <c r="AB7" s="13" t="str">
        <f t="shared" ref="AB7:AB33" si="3">IF(C7=1,"0",IF(C7="","","1"))</f>
        <v/>
      </c>
      <c r="AC7" s="101" t="str">
        <f t="shared" ref="AC7:AC33" si="4">IF(D7=1,"0",IF(D7="","","1"))</f>
        <v/>
      </c>
      <c r="AD7" s="16" t="str">
        <f t="shared" ref="AD7:AD33" si="5">IF(AA7="","",IF(AB7="",AA7,IF(AA7+AB7=2,3,IF(AC7="",AA7+AB7,AA7+AB7+AC7))))</f>
        <v/>
      </c>
      <c r="AF7" s="89" t="str">
        <f t="shared" ref="AF7:AF33" si="6">IF(A7="","",IF(AND(A7=1,AB7=1)+OR(C7="")+AND(A7+AD7&gt;3)+OR(A7+AD7=2),"nicht i.o.","i.o."))</f>
        <v/>
      </c>
      <c r="AH7">
        <v>38</v>
      </c>
      <c r="AI7" s="90">
        <v>2</v>
      </c>
      <c r="AJ7" s="91" t="s">
        <v>31</v>
      </c>
      <c r="AK7" s="66" t="s">
        <v>32</v>
      </c>
    </row>
    <row r="8" spans="1:37" ht="14.1" customHeight="1" x14ac:dyDescent="0.2">
      <c r="A8" s="49" t="str">
        <f t="shared" si="0"/>
        <v/>
      </c>
      <c r="B8" s="57"/>
      <c r="C8" s="57"/>
      <c r="D8" s="57"/>
      <c r="E8" s="51" t="s">
        <v>7</v>
      </c>
      <c r="F8" s="184" t="str">
        <f>IF(C41="","",C41)</f>
        <v/>
      </c>
      <c r="G8" s="185"/>
      <c r="H8" s="185"/>
      <c r="I8" s="185"/>
      <c r="J8" s="185"/>
      <c r="K8" s="185"/>
      <c r="L8" s="185"/>
      <c r="M8" s="185"/>
      <c r="N8" s="185"/>
      <c r="O8" s="200" t="str">
        <f t="shared" si="1"/>
        <v>3(39)</v>
      </c>
      <c r="P8" s="201"/>
      <c r="Q8" s="75" t="str">
        <f>IF(C42="","",C42)</f>
        <v/>
      </c>
      <c r="R8" s="75"/>
      <c r="S8" s="75"/>
      <c r="T8" s="75"/>
      <c r="U8" s="75"/>
      <c r="V8" s="75"/>
      <c r="W8" s="75"/>
      <c r="X8" s="75"/>
      <c r="Y8" s="75"/>
      <c r="Z8" s="51" t="s">
        <v>8</v>
      </c>
      <c r="AA8" s="53" t="str">
        <f t="shared" si="2"/>
        <v/>
      </c>
      <c r="AB8" s="53" t="str">
        <f t="shared" si="3"/>
        <v/>
      </c>
      <c r="AC8" s="100" t="str">
        <f t="shared" si="4"/>
        <v/>
      </c>
      <c r="AD8" s="28" t="str">
        <f t="shared" si="5"/>
        <v/>
      </c>
      <c r="AF8" s="89" t="str">
        <f t="shared" si="6"/>
        <v/>
      </c>
      <c r="AH8">
        <v>39</v>
      </c>
      <c r="AI8" s="90">
        <v>3</v>
      </c>
      <c r="AJ8" s="91" t="s">
        <v>31</v>
      </c>
      <c r="AK8" s="66" t="s">
        <v>32</v>
      </c>
    </row>
    <row r="9" spans="1:37" ht="14.1" customHeight="1" x14ac:dyDescent="0.2">
      <c r="A9" s="12" t="str">
        <f t="shared" si="0"/>
        <v/>
      </c>
      <c r="B9" s="56"/>
      <c r="C9" s="56"/>
      <c r="D9" s="56"/>
      <c r="E9" s="52" t="s">
        <v>9</v>
      </c>
      <c r="F9" s="181" t="str">
        <f>IF(C43="","",C43)</f>
        <v/>
      </c>
      <c r="G9" s="182"/>
      <c r="H9" s="182"/>
      <c r="I9" s="182"/>
      <c r="J9" s="182"/>
      <c r="K9" s="182"/>
      <c r="L9" s="182"/>
      <c r="M9" s="182"/>
      <c r="N9" s="182"/>
      <c r="O9" s="202" t="str">
        <f t="shared" si="1"/>
        <v>4(40)</v>
      </c>
      <c r="P9" s="203"/>
      <c r="Q9" s="181" t="str">
        <f>IF(C44="","",C44)</f>
        <v/>
      </c>
      <c r="R9" s="182"/>
      <c r="S9" s="182"/>
      <c r="T9" s="182"/>
      <c r="U9" s="182"/>
      <c r="V9" s="182"/>
      <c r="W9" s="182"/>
      <c r="X9" s="182"/>
      <c r="Y9" s="183"/>
      <c r="Z9" s="52" t="s">
        <v>10</v>
      </c>
      <c r="AA9" s="13" t="str">
        <f t="shared" si="2"/>
        <v/>
      </c>
      <c r="AB9" s="13" t="str">
        <f t="shared" si="3"/>
        <v/>
      </c>
      <c r="AC9" s="101" t="str">
        <f t="shared" si="4"/>
        <v/>
      </c>
      <c r="AD9" s="16" t="str">
        <f t="shared" si="5"/>
        <v/>
      </c>
      <c r="AF9" s="89" t="str">
        <f t="shared" si="6"/>
        <v/>
      </c>
      <c r="AH9">
        <v>40</v>
      </c>
      <c r="AI9" s="90">
        <v>4</v>
      </c>
      <c r="AJ9" s="91" t="s">
        <v>31</v>
      </c>
      <c r="AK9" s="66" t="s">
        <v>32</v>
      </c>
    </row>
    <row r="10" spans="1:37" ht="14.1" customHeight="1" x14ac:dyDescent="0.2">
      <c r="A10" s="49" t="str">
        <f t="shared" si="0"/>
        <v/>
      </c>
      <c r="B10" s="57"/>
      <c r="C10" s="57"/>
      <c r="D10" s="57"/>
      <c r="E10" s="51" t="s">
        <v>3</v>
      </c>
      <c r="F10" s="184" t="str">
        <f>IF(C37="","",C37)</f>
        <v/>
      </c>
      <c r="G10" s="185"/>
      <c r="H10" s="185"/>
      <c r="I10" s="185"/>
      <c r="J10" s="185"/>
      <c r="K10" s="185"/>
      <c r="L10" s="185"/>
      <c r="M10" s="185"/>
      <c r="N10" s="185"/>
      <c r="O10" s="200" t="str">
        <f t="shared" si="1"/>
        <v>5(41)</v>
      </c>
      <c r="P10" s="201"/>
      <c r="Q10" s="184" t="str">
        <f>IF(C39="","",C39)</f>
        <v/>
      </c>
      <c r="R10" s="185"/>
      <c r="S10" s="185"/>
      <c r="T10" s="185"/>
      <c r="U10" s="185"/>
      <c r="V10" s="185"/>
      <c r="W10" s="185"/>
      <c r="X10" s="185"/>
      <c r="Y10" s="186"/>
      <c r="Z10" s="51" t="s">
        <v>5</v>
      </c>
      <c r="AA10" s="53" t="str">
        <f t="shared" si="2"/>
        <v/>
      </c>
      <c r="AB10" s="53" t="str">
        <f t="shared" si="3"/>
        <v/>
      </c>
      <c r="AC10" s="100" t="str">
        <f t="shared" si="4"/>
        <v/>
      </c>
      <c r="AD10" s="28" t="str">
        <f t="shared" si="5"/>
        <v/>
      </c>
      <c r="AF10" s="89" t="str">
        <f t="shared" si="6"/>
        <v/>
      </c>
      <c r="AH10">
        <v>41</v>
      </c>
      <c r="AI10" s="90">
        <v>5</v>
      </c>
      <c r="AJ10" s="91" t="s">
        <v>31</v>
      </c>
      <c r="AK10" s="66" t="s">
        <v>32</v>
      </c>
    </row>
    <row r="11" spans="1:37" ht="14.1" customHeight="1" x14ac:dyDescent="0.2">
      <c r="A11" s="12" t="str">
        <f t="shared" si="0"/>
        <v/>
      </c>
      <c r="B11" s="56"/>
      <c r="C11" s="56"/>
      <c r="D11" s="56"/>
      <c r="E11" s="52" t="s">
        <v>4</v>
      </c>
      <c r="F11" s="181" t="str">
        <f>IF(C38="","",C38)</f>
        <v/>
      </c>
      <c r="G11" s="182"/>
      <c r="H11" s="182"/>
      <c r="I11" s="182"/>
      <c r="J11" s="182"/>
      <c r="K11" s="182"/>
      <c r="L11" s="182"/>
      <c r="M11" s="182"/>
      <c r="N11" s="182"/>
      <c r="O11" s="202" t="str">
        <f t="shared" si="1"/>
        <v>6(42)</v>
      </c>
      <c r="P11" s="203"/>
      <c r="Q11" s="181" t="str">
        <f>IF(C40="","",C40)</f>
        <v/>
      </c>
      <c r="R11" s="182"/>
      <c r="S11" s="182"/>
      <c r="T11" s="182"/>
      <c r="U11" s="182"/>
      <c r="V11" s="182"/>
      <c r="W11" s="182"/>
      <c r="X11" s="182"/>
      <c r="Y11" s="183"/>
      <c r="Z11" s="52" t="s">
        <v>6</v>
      </c>
      <c r="AA11" s="13" t="str">
        <f t="shared" si="2"/>
        <v/>
      </c>
      <c r="AB11" s="13" t="str">
        <f t="shared" si="3"/>
        <v/>
      </c>
      <c r="AC11" s="101" t="str">
        <f t="shared" si="4"/>
        <v/>
      </c>
      <c r="AD11" s="16" t="str">
        <f t="shared" si="5"/>
        <v/>
      </c>
      <c r="AF11" s="89" t="str">
        <f t="shared" si="6"/>
        <v/>
      </c>
      <c r="AH11">
        <v>42</v>
      </c>
      <c r="AI11" s="90">
        <v>6</v>
      </c>
      <c r="AJ11" s="91" t="s">
        <v>31</v>
      </c>
      <c r="AK11" s="66" t="s">
        <v>32</v>
      </c>
    </row>
    <row r="12" spans="1:37" ht="14.1" customHeight="1" x14ac:dyDescent="0.2">
      <c r="A12" s="49" t="str">
        <f t="shared" si="0"/>
        <v/>
      </c>
      <c r="B12" s="57"/>
      <c r="C12" s="57"/>
      <c r="D12" s="57"/>
      <c r="E12" s="51" t="s">
        <v>7</v>
      </c>
      <c r="F12" s="184" t="str">
        <f>IF(C41="","",C41)</f>
        <v/>
      </c>
      <c r="G12" s="185"/>
      <c r="H12" s="185"/>
      <c r="I12" s="185"/>
      <c r="J12" s="185"/>
      <c r="K12" s="185"/>
      <c r="L12" s="185"/>
      <c r="M12" s="185"/>
      <c r="N12" s="185"/>
      <c r="O12" s="200" t="str">
        <f t="shared" si="1"/>
        <v>7(43)</v>
      </c>
      <c r="P12" s="201"/>
      <c r="Q12" s="184" t="str">
        <f>IF(C43="","",C43)</f>
        <v/>
      </c>
      <c r="R12" s="185"/>
      <c r="S12" s="185"/>
      <c r="T12" s="185"/>
      <c r="U12" s="185"/>
      <c r="V12" s="185"/>
      <c r="W12" s="185"/>
      <c r="X12" s="185"/>
      <c r="Y12" s="186"/>
      <c r="Z12" s="51" t="s">
        <v>9</v>
      </c>
      <c r="AA12" s="53" t="str">
        <f t="shared" si="2"/>
        <v/>
      </c>
      <c r="AB12" s="53" t="str">
        <f t="shared" si="3"/>
        <v/>
      </c>
      <c r="AC12" s="100" t="str">
        <f t="shared" si="4"/>
        <v/>
      </c>
      <c r="AD12" s="28" t="str">
        <f t="shared" si="5"/>
        <v/>
      </c>
      <c r="AF12" s="89" t="str">
        <f t="shared" si="6"/>
        <v/>
      </c>
      <c r="AH12">
        <v>43</v>
      </c>
      <c r="AI12" s="90">
        <v>7</v>
      </c>
      <c r="AJ12" s="91" t="s">
        <v>31</v>
      </c>
      <c r="AK12" s="66" t="s">
        <v>32</v>
      </c>
    </row>
    <row r="13" spans="1:37" ht="14.1" customHeight="1" x14ac:dyDescent="0.2">
      <c r="A13" s="12" t="str">
        <f t="shared" si="0"/>
        <v/>
      </c>
      <c r="B13" s="56"/>
      <c r="C13" s="56"/>
      <c r="D13" s="56"/>
      <c r="E13" s="52" t="s">
        <v>10</v>
      </c>
      <c r="F13" s="181" t="str">
        <f>IF(C44="","",C44)</f>
        <v/>
      </c>
      <c r="G13" s="182"/>
      <c r="H13" s="182"/>
      <c r="I13" s="182"/>
      <c r="J13" s="182"/>
      <c r="K13" s="182"/>
      <c r="L13" s="182"/>
      <c r="M13" s="182"/>
      <c r="N13" s="182"/>
      <c r="O13" s="202" t="str">
        <f t="shared" si="1"/>
        <v>8(44)</v>
      </c>
      <c r="P13" s="203"/>
      <c r="Q13" s="181" t="str">
        <f>IF(C42="","",C42)</f>
        <v/>
      </c>
      <c r="R13" s="182"/>
      <c r="S13" s="182"/>
      <c r="T13" s="182"/>
      <c r="U13" s="182"/>
      <c r="V13" s="182"/>
      <c r="W13" s="182"/>
      <c r="X13" s="182"/>
      <c r="Y13" s="183"/>
      <c r="Z13" s="52" t="s">
        <v>8</v>
      </c>
      <c r="AA13" s="13" t="str">
        <f t="shared" si="2"/>
        <v/>
      </c>
      <c r="AB13" s="13" t="str">
        <f t="shared" si="3"/>
        <v/>
      </c>
      <c r="AC13" s="101" t="str">
        <f t="shared" si="4"/>
        <v/>
      </c>
      <c r="AD13" s="16" t="str">
        <f t="shared" si="5"/>
        <v/>
      </c>
      <c r="AF13" s="89" t="str">
        <f t="shared" si="6"/>
        <v/>
      </c>
      <c r="AH13">
        <v>44</v>
      </c>
      <c r="AI13" s="90">
        <v>8</v>
      </c>
      <c r="AJ13" s="91" t="s">
        <v>31</v>
      </c>
      <c r="AK13" s="66" t="s">
        <v>32</v>
      </c>
    </row>
    <row r="14" spans="1:37" ht="14.1" customHeight="1" x14ac:dyDescent="0.2">
      <c r="A14" s="49" t="str">
        <f t="shared" si="0"/>
        <v/>
      </c>
      <c r="B14" s="57"/>
      <c r="C14" s="57"/>
      <c r="D14" s="57"/>
      <c r="E14" s="51" t="s">
        <v>3</v>
      </c>
      <c r="F14" s="184" t="str">
        <f>IF(C37="","",C37)</f>
        <v/>
      </c>
      <c r="G14" s="185"/>
      <c r="H14" s="185"/>
      <c r="I14" s="185"/>
      <c r="J14" s="185"/>
      <c r="K14" s="185"/>
      <c r="L14" s="185"/>
      <c r="M14" s="185"/>
      <c r="N14" s="185"/>
      <c r="O14" s="200" t="str">
        <f t="shared" si="1"/>
        <v>9(45)</v>
      </c>
      <c r="P14" s="201"/>
      <c r="Q14" s="184" t="str">
        <f>IF(C40="","",C40)</f>
        <v/>
      </c>
      <c r="R14" s="185"/>
      <c r="S14" s="185"/>
      <c r="T14" s="185"/>
      <c r="U14" s="185"/>
      <c r="V14" s="185"/>
      <c r="W14" s="185"/>
      <c r="X14" s="185"/>
      <c r="Y14" s="186"/>
      <c r="Z14" s="51" t="s">
        <v>6</v>
      </c>
      <c r="AA14" s="53" t="str">
        <f t="shared" si="2"/>
        <v/>
      </c>
      <c r="AB14" s="53" t="str">
        <f t="shared" si="3"/>
        <v/>
      </c>
      <c r="AC14" s="100" t="str">
        <f t="shared" si="4"/>
        <v/>
      </c>
      <c r="AD14" s="28" t="str">
        <f t="shared" si="5"/>
        <v/>
      </c>
      <c r="AF14" s="89" t="str">
        <f t="shared" si="6"/>
        <v/>
      </c>
      <c r="AH14">
        <v>45</v>
      </c>
      <c r="AI14" s="90">
        <v>9</v>
      </c>
      <c r="AJ14" s="91" t="s">
        <v>31</v>
      </c>
      <c r="AK14" s="66" t="s">
        <v>32</v>
      </c>
    </row>
    <row r="15" spans="1:37" ht="14.1" customHeight="1" x14ac:dyDescent="0.2">
      <c r="A15" s="12" t="str">
        <f t="shared" si="0"/>
        <v/>
      </c>
      <c r="B15" s="56"/>
      <c r="C15" s="56"/>
      <c r="D15" s="56"/>
      <c r="E15" s="52" t="s">
        <v>4</v>
      </c>
      <c r="F15" s="181" t="str">
        <f>IF(C38="","",C38)</f>
        <v/>
      </c>
      <c r="G15" s="182"/>
      <c r="H15" s="182"/>
      <c r="I15" s="182"/>
      <c r="J15" s="182"/>
      <c r="K15" s="182"/>
      <c r="L15" s="182"/>
      <c r="M15" s="182"/>
      <c r="N15" s="182"/>
      <c r="O15" s="202" t="str">
        <f t="shared" si="1"/>
        <v>10(46)</v>
      </c>
      <c r="P15" s="203"/>
      <c r="Q15" s="181" t="str">
        <f>IF(C39="","",C39)</f>
        <v/>
      </c>
      <c r="R15" s="182"/>
      <c r="S15" s="182"/>
      <c r="T15" s="182"/>
      <c r="U15" s="182"/>
      <c r="V15" s="182"/>
      <c r="W15" s="182"/>
      <c r="X15" s="182"/>
      <c r="Y15" s="183"/>
      <c r="Z15" s="52" t="s">
        <v>5</v>
      </c>
      <c r="AA15" s="13" t="str">
        <f t="shared" si="2"/>
        <v/>
      </c>
      <c r="AB15" s="13" t="str">
        <f t="shared" si="3"/>
        <v/>
      </c>
      <c r="AC15" s="101" t="str">
        <f t="shared" si="4"/>
        <v/>
      </c>
      <c r="AD15" s="16" t="str">
        <f t="shared" si="5"/>
        <v/>
      </c>
      <c r="AF15" s="89" t="str">
        <f t="shared" si="6"/>
        <v/>
      </c>
      <c r="AH15">
        <v>46</v>
      </c>
      <c r="AI15" s="90">
        <v>10</v>
      </c>
      <c r="AJ15" s="91" t="s">
        <v>31</v>
      </c>
      <c r="AK15" s="66" t="s">
        <v>32</v>
      </c>
    </row>
    <row r="16" spans="1:37" ht="14.1" customHeight="1" x14ac:dyDescent="0.2">
      <c r="A16" s="49" t="str">
        <f t="shared" si="0"/>
        <v/>
      </c>
      <c r="B16" s="57"/>
      <c r="C16" s="57"/>
      <c r="D16" s="57"/>
      <c r="E16" s="51" t="s">
        <v>10</v>
      </c>
      <c r="F16" s="184" t="str">
        <f>IF(C44="","",C44)</f>
        <v/>
      </c>
      <c r="G16" s="185"/>
      <c r="H16" s="185"/>
      <c r="I16" s="185"/>
      <c r="J16" s="185"/>
      <c r="K16" s="185"/>
      <c r="L16" s="185"/>
      <c r="M16" s="185"/>
      <c r="N16" s="185"/>
      <c r="O16" s="200" t="str">
        <f t="shared" si="1"/>
        <v>11(47)</v>
      </c>
      <c r="P16" s="201"/>
      <c r="Q16" s="184" t="str">
        <f>IF(C41="","",C41)</f>
        <v/>
      </c>
      <c r="R16" s="185"/>
      <c r="S16" s="185"/>
      <c r="T16" s="185"/>
      <c r="U16" s="185"/>
      <c r="V16" s="185"/>
      <c r="W16" s="185"/>
      <c r="X16" s="185"/>
      <c r="Y16" s="186"/>
      <c r="Z16" s="51" t="s">
        <v>7</v>
      </c>
      <c r="AA16" s="53" t="str">
        <f t="shared" si="2"/>
        <v/>
      </c>
      <c r="AB16" s="53" t="str">
        <f t="shared" si="3"/>
        <v/>
      </c>
      <c r="AC16" s="100" t="str">
        <f t="shared" si="4"/>
        <v/>
      </c>
      <c r="AD16" s="28" t="str">
        <f t="shared" si="5"/>
        <v/>
      </c>
      <c r="AF16" s="89" t="str">
        <f t="shared" si="6"/>
        <v/>
      </c>
      <c r="AH16">
        <v>47</v>
      </c>
      <c r="AI16" s="90">
        <v>11</v>
      </c>
      <c r="AJ16" s="91" t="s">
        <v>31</v>
      </c>
      <c r="AK16" s="66" t="s">
        <v>32</v>
      </c>
    </row>
    <row r="17" spans="1:37" ht="14.1" customHeight="1" x14ac:dyDescent="0.2">
      <c r="A17" s="12" t="str">
        <f t="shared" si="0"/>
        <v/>
      </c>
      <c r="B17" s="56"/>
      <c r="C17" s="56"/>
      <c r="D17" s="56"/>
      <c r="E17" s="52" t="s">
        <v>8</v>
      </c>
      <c r="F17" s="181" t="str">
        <f>IF(C42="","",C42)</f>
        <v/>
      </c>
      <c r="G17" s="182"/>
      <c r="H17" s="182"/>
      <c r="I17" s="182"/>
      <c r="J17" s="182"/>
      <c r="K17" s="182"/>
      <c r="L17" s="182"/>
      <c r="M17" s="182"/>
      <c r="N17" s="182"/>
      <c r="O17" s="202" t="str">
        <f t="shared" si="1"/>
        <v>12(48)</v>
      </c>
      <c r="P17" s="203"/>
      <c r="Q17" s="181" t="str">
        <f>IF(C43="","",C43)</f>
        <v/>
      </c>
      <c r="R17" s="182"/>
      <c r="S17" s="182"/>
      <c r="T17" s="182"/>
      <c r="U17" s="182"/>
      <c r="V17" s="182"/>
      <c r="W17" s="182"/>
      <c r="X17" s="182"/>
      <c r="Y17" s="183"/>
      <c r="Z17" s="52" t="s">
        <v>9</v>
      </c>
      <c r="AA17" s="13" t="str">
        <f t="shared" si="2"/>
        <v/>
      </c>
      <c r="AB17" s="13" t="str">
        <f t="shared" si="3"/>
        <v/>
      </c>
      <c r="AC17" s="101" t="str">
        <f t="shared" si="4"/>
        <v/>
      </c>
      <c r="AD17" s="16" t="str">
        <f t="shared" si="5"/>
        <v/>
      </c>
      <c r="AF17" s="89" t="str">
        <f t="shared" si="6"/>
        <v/>
      </c>
      <c r="AH17">
        <v>48</v>
      </c>
      <c r="AI17" s="90">
        <v>12</v>
      </c>
      <c r="AJ17" s="91" t="s">
        <v>31</v>
      </c>
      <c r="AK17" s="66" t="s">
        <v>32</v>
      </c>
    </row>
    <row r="18" spans="1:37" ht="14.1" customHeight="1" x14ac:dyDescent="0.2">
      <c r="A18" s="49" t="str">
        <f t="shared" si="0"/>
        <v/>
      </c>
      <c r="B18" s="57"/>
      <c r="C18" s="57"/>
      <c r="D18" s="57"/>
      <c r="E18" s="51" t="s">
        <v>3</v>
      </c>
      <c r="F18" s="184" t="str">
        <f>IF(C37="","",C37)</f>
        <v/>
      </c>
      <c r="G18" s="185"/>
      <c r="H18" s="185"/>
      <c r="I18" s="185"/>
      <c r="J18" s="185"/>
      <c r="K18" s="185"/>
      <c r="L18" s="185"/>
      <c r="M18" s="185"/>
      <c r="N18" s="185"/>
      <c r="O18" s="200" t="str">
        <f t="shared" si="1"/>
        <v>13(49)</v>
      </c>
      <c r="P18" s="201"/>
      <c r="Q18" s="184" t="str">
        <f>IF(C41="","",C41)</f>
        <v/>
      </c>
      <c r="R18" s="185"/>
      <c r="S18" s="185"/>
      <c r="T18" s="185"/>
      <c r="U18" s="185"/>
      <c r="V18" s="185"/>
      <c r="W18" s="185"/>
      <c r="X18" s="185"/>
      <c r="Y18" s="186"/>
      <c r="Z18" s="51" t="s">
        <v>7</v>
      </c>
      <c r="AA18" s="53" t="str">
        <f t="shared" si="2"/>
        <v/>
      </c>
      <c r="AB18" s="53" t="str">
        <f t="shared" si="3"/>
        <v/>
      </c>
      <c r="AC18" s="100" t="str">
        <f t="shared" si="4"/>
        <v/>
      </c>
      <c r="AD18" s="28" t="str">
        <f t="shared" si="5"/>
        <v/>
      </c>
      <c r="AF18" s="89" t="str">
        <f t="shared" si="6"/>
        <v/>
      </c>
      <c r="AH18">
        <v>49</v>
      </c>
      <c r="AI18" s="90">
        <v>13</v>
      </c>
      <c r="AJ18" s="91" t="s">
        <v>31</v>
      </c>
      <c r="AK18" s="66" t="s">
        <v>32</v>
      </c>
    </row>
    <row r="19" spans="1:37" ht="14.1" customHeight="1" x14ac:dyDescent="0.2">
      <c r="A19" s="12" t="str">
        <f t="shared" si="0"/>
        <v/>
      </c>
      <c r="B19" s="56"/>
      <c r="C19" s="56"/>
      <c r="D19" s="56"/>
      <c r="E19" s="52" t="s">
        <v>4</v>
      </c>
      <c r="F19" s="181" t="str">
        <f>IF(C38="","",C38)</f>
        <v/>
      </c>
      <c r="G19" s="182"/>
      <c r="H19" s="182"/>
      <c r="I19" s="182"/>
      <c r="J19" s="182"/>
      <c r="K19" s="182"/>
      <c r="L19" s="182"/>
      <c r="M19" s="182"/>
      <c r="N19" s="182"/>
      <c r="O19" s="202" t="str">
        <f t="shared" si="1"/>
        <v>14(50)</v>
      </c>
      <c r="P19" s="203"/>
      <c r="Q19" s="181" t="str">
        <f>IF(C42="","",C42)</f>
        <v/>
      </c>
      <c r="R19" s="182"/>
      <c r="S19" s="182"/>
      <c r="T19" s="182"/>
      <c r="U19" s="182"/>
      <c r="V19" s="182"/>
      <c r="W19" s="182"/>
      <c r="X19" s="182"/>
      <c r="Y19" s="183"/>
      <c r="Z19" s="52" t="s">
        <v>8</v>
      </c>
      <c r="AA19" s="13" t="str">
        <f t="shared" si="2"/>
        <v/>
      </c>
      <c r="AB19" s="13" t="str">
        <f t="shared" si="3"/>
        <v/>
      </c>
      <c r="AC19" s="101" t="str">
        <f t="shared" si="4"/>
        <v/>
      </c>
      <c r="AD19" s="16" t="str">
        <f t="shared" si="5"/>
        <v/>
      </c>
      <c r="AF19" s="89" t="str">
        <f t="shared" si="6"/>
        <v/>
      </c>
      <c r="AH19">
        <v>50</v>
      </c>
      <c r="AI19" s="90">
        <v>14</v>
      </c>
      <c r="AJ19" s="91" t="s">
        <v>31</v>
      </c>
      <c r="AK19" s="66" t="s">
        <v>32</v>
      </c>
    </row>
    <row r="20" spans="1:37" ht="14.1" customHeight="1" x14ac:dyDescent="0.2">
      <c r="A20" s="49" t="str">
        <f t="shared" si="0"/>
        <v/>
      </c>
      <c r="B20" s="57"/>
      <c r="C20" s="57"/>
      <c r="D20" s="57"/>
      <c r="E20" s="51" t="s">
        <v>5</v>
      </c>
      <c r="F20" s="184" t="str">
        <f>IF(C39="","",C39)</f>
        <v/>
      </c>
      <c r="G20" s="185"/>
      <c r="H20" s="185"/>
      <c r="I20" s="185"/>
      <c r="J20" s="185"/>
      <c r="K20" s="185"/>
      <c r="L20" s="185"/>
      <c r="M20" s="185"/>
      <c r="N20" s="185"/>
      <c r="O20" s="200" t="str">
        <f t="shared" si="1"/>
        <v>15(51)</v>
      </c>
      <c r="P20" s="201"/>
      <c r="Q20" s="184" t="str">
        <f>IF(C43="","",C43)</f>
        <v/>
      </c>
      <c r="R20" s="185"/>
      <c r="S20" s="185"/>
      <c r="T20" s="185"/>
      <c r="U20" s="185"/>
      <c r="V20" s="185"/>
      <c r="W20" s="185"/>
      <c r="X20" s="185"/>
      <c r="Y20" s="186"/>
      <c r="Z20" s="51" t="s">
        <v>9</v>
      </c>
      <c r="AA20" s="53" t="str">
        <f t="shared" si="2"/>
        <v/>
      </c>
      <c r="AB20" s="53" t="str">
        <f t="shared" si="3"/>
        <v/>
      </c>
      <c r="AC20" s="100" t="str">
        <f t="shared" si="4"/>
        <v/>
      </c>
      <c r="AD20" s="28" t="str">
        <f t="shared" si="5"/>
        <v/>
      </c>
      <c r="AF20" s="89" t="str">
        <f t="shared" si="6"/>
        <v/>
      </c>
      <c r="AH20">
        <v>51</v>
      </c>
      <c r="AI20" s="90">
        <v>15</v>
      </c>
      <c r="AJ20" s="91" t="s">
        <v>31</v>
      </c>
      <c r="AK20" s="66" t="s">
        <v>32</v>
      </c>
    </row>
    <row r="21" spans="1:37" ht="14.1" customHeight="1" x14ac:dyDescent="0.2">
      <c r="A21" s="12" t="str">
        <f t="shared" si="0"/>
        <v/>
      </c>
      <c r="B21" s="56"/>
      <c r="C21" s="56"/>
      <c r="D21" s="56"/>
      <c r="E21" s="52" t="s">
        <v>10</v>
      </c>
      <c r="F21" s="181" t="str">
        <f>IF(C44="","",C44)</f>
        <v/>
      </c>
      <c r="G21" s="182"/>
      <c r="H21" s="182"/>
      <c r="I21" s="182"/>
      <c r="J21" s="182"/>
      <c r="K21" s="182"/>
      <c r="L21" s="182"/>
      <c r="M21" s="182"/>
      <c r="N21" s="182"/>
      <c r="O21" s="202" t="str">
        <f t="shared" si="1"/>
        <v>16(52)</v>
      </c>
      <c r="P21" s="203"/>
      <c r="Q21" s="181" t="str">
        <f>IF(C40="","",C40)</f>
        <v/>
      </c>
      <c r="R21" s="182"/>
      <c r="S21" s="182"/>
      <c r="T21" s="182"/>
      <c r="U21" s="182"/>
      <c r="V21" s="182"/>
      <c r="W21" s="182"/>
      <c r="X21" s="182"/>
      <c r="Y21" s="183"/>
      <c r="Z21" s="52" t="s">
        <v>6</v>
      </c>
      <c r="AA21" s="13" t="str">
        <f t="shared" si="2"/>
        <v/>
      </c>
      <c r="AB21" s="13" t="str">
        <f t="shared" si="3"/>
        <v/>
      </c>
      <c r="AC21" s="101" t="str">
        <f t="shared" si="4"/>
        <v/>
      </c>
      <c r="AD21" s="16" t="str">
        <f t="shared" si="5"/>
        <v/>
      </c>
      <c r="AF21" s="89" t="str">
        <f t="shared" si="6"/>
        <v/>
      </c>
      <c r="AH21">
        <v>52</v>
      </c>
      <c r="AI21" s="90">
        <v>16</v>
      </c>
      <c r="AJ21" s="91" t="s">
        <v>31</v>
      </c>
      <c r="AK21" s="66" t="s">
        <v>32</v>
      </c>
    </row>
    <row r="22" spans="1:37" ht="14.1" customHeight="1" x14ac:dyDescent="0.2">
      <c r="A22" s="49" t="str">
        <f t="shared" si="0"/>
        <v/>
      </c>
      <c r="B22" s="57"/>
      <c r="C22" s="57"/>
      <c r="D22" s="57"/>
      <c r="E22" s="51" t="s">
        <v>3</v>
      </c>
      <c r="F22" s="184" t="str">
        <f>IF(C37="","",C37)</f>
        <v/>
      </c>
      <c r="G22" s="185"/>
      <c r="H22" s="185"/>
      <c r="I22" s="185"/>
      <c r="J22" s="185"/>
      <c r="K22" s="185"/>
      <c r="L22" s="185"/>
      <c r="M22" s="185"/>
      <c r="N22" s="185"/>
      <c r="O22" s="200" t="str">
        <f t="shared" si="1"/>
        <v>17(53)</v>
      </c>
      <c r="P22" s="201"/>
      <c r="Q22" s="184" t="str">
        <f>IF(C42="","",C42)</f>
        <v/>
      </c>
      <c r="R22" s="185"/>
      <c r="S22" s="185"/>
      <c r="T22" s="185"/>
      <c r="U22" s="185"/>
      <c r="V22" s="185"/>
      <c r="W22" s="185"/>
      <c r="X22" s="185"/>
      <c r="Y22" s="186"/>
      <c r="Z22" s="51" t="s">
        <v>8</v>
      </c>
      <c r="AA22" s="53" t="str">
        <f t="shared" si="2"/>
        <v/>
      </c>
      <c r="AB22" s="53" t="str">
        <f t="shared" si="3"/>
        <v/>
      </c>
      <c r="AC22" s="100" t="str">
        <f t="shared" si="4"/>
        <v/>
      </c>
      <c r="AD22" s="28" t="str">
        <f t="shared" si="5"/>
        <v/>
      </c>
      <c r="AF22" s="89" t="str">
        <f t="shared" si="6"/>
        <v/>
      </c>
      <c r="AH22">
        <v>53</v>
      </c>
      <c r="AI22" s="90">
        <v>17</v>
      </c>
      <c r="AJ22" s="91" t="s">
        <v>31</v>
      </c>
      <c r="AK22" s="66" t="s">
        <v>32</v>
      </c>
    </row>
    <row r="23" spans="1:37" ht="14.1" customHeight="1" x14ac:dyDescent="0.2">
      <c r="A23" s="12" t="str">
        <f t="shared" si="0"/>
        <v/>
      </c>
      <c r="B23" s="56"/>
      <c r="C23" s="56"/>
      <c r="D23" s="56"/>
      <c r="E23" s="52" t="s">
        <v>4</v>
      </c>
      <c r="F23" s="181" t="str">
        <f>IF(C38="","",C38)</f>
        <v/>
      </c>
      <c r="G23" s="182"/>
      <c r="H23" s="182"/>
      <c r="I23" s="182"/>
      <c r="J23" s="182"/>
      <c r="K23" s="182"/>
      <c r="L23" s="182"/>
      <c r="M23" s="182"/>
      <c r="N23" s="182"/>
      <c r="O23" s="202" t="str">
        <f t="shared" si="1"/>
        <v>18(54)</v>
      </c>
      <c r="P23" s="203"/>
      <c r="Q23" s="181" t="str">
        <f>IF(C41="","",C41)</f>
        <v/>
      </c>
      <c r="R23" s="182"/>
      <c r="S23" s="182"/>
      <c r="T23" s="182"/>
      <c r="U23" s="182"/>
      <c r="V23" s="182"/>
      <c r="W23" s="182"/>
      <c r="X23" s="182"/>
      <c r="Y23" s="183"/>
      <c r="Z23" s="52" t="s">
        <v>7</v>
      </c>
      <c r="AA23" s="13" t="str">
        <f t="shared" si="2"/>
        <v/>
      </c>
      <c r="AB23" s="13" t="str">
        <f t="shared" si="3"/>
        <v/>
      </c>
      <c r="AC23" s="101" t="str">
        <f t="shared" si="4"/>
        <v/>
      </c>
      <c r="AD23" s="16" t="str">
        <f t="shared" si="5"/>
        <v/>
      </c>
      <c r="AF23" s="89" t="str">
        <f t="shared" si="6"/>
        <v/>
      </c>
      <c r="AH23">
        <v>54</v>
      </c>
      <c r="AI23" s="90">
        <v>18</v>
      </c>
      <c r="AJ23" s="91" t="s">
        <v>31</v>
      </c>
      <c r="AK23" s="66" t="s">
        <v>32</v>
      </c>
    </row>
    <row r="24" spans="1:37" ht="14.1" customHeight="1" x14ac:dyDescent="0.2">
      <c r="A24" s="49" t="str">
        <f t="shared" si="0"/>
        <v/>
      </c>
      <c r="B24" s="57"/>
      <c r="C24" s="57"/>
      <c r="D24" s="57"/>
      <c r="E24" s="51" t="s">
        <v>10</v>
      </c>
      <c r="F24" s="184" t="str">
        <f>IF(C44="","",C44)</f>
        <v/>
      </c>
      <c r="G24" s="185"/>
      <c r="H24" s="185"/>
      <c r="I24" s="185"/>
      <c r="J24" s="185"/>
      <c r="K24" s="185"/>
      <c r="L24" s="185"/>
      <c r="M24" s="185"/>
      <c r="N24" s="185"/>
      <c r="O24" s="200" t="str">
        <f t="shared" si="1"/>
        <v>19(55)</v>
      </c>
      <c r="P24" s="201"/>
      <c r="Q24" s="184" t="str">
        <f>IF(C39="","",C39)</f>
        <v/>
      </c>
      <c r="R24" s="185"/>
      <c r="S24" s="185"/>
      <c r="T24" s="185"/>
      <c r="U24" s="185"/>
      <c r="V24" s="185"/>
      <c r="W24" s="185"/>
      <c r="X24" s="185"/>
      <c r="Y24" s="186"/>
      <c r="Z24" s="51" t="s">
        <v>5</v>
      </c>
      <c r="AA24" s="53" t="str">
        <f t="shared" si="2"/>
        <v/>
      </c>
      <c r="AB24" s="53" t="str">
        <f t="shared" si="3"/>
        <v/>
      </c>
      <c r="AC24" s="100" t="str">
        <f t="shared" si="4"/>
        <v/>
      </c>
      <c r="AD24" s="28" t="str">
        <f t="shared" si="5"/>
        <v/>
      </c>
      <c r="AF24" s="89" t="str">
        <f t="shared" si="6"/>
        <v/>
      </c>
      <c r="AH24">
        <v>55</v>
      </c>
      <c r="AI24" s="90">
        <v>19</v>
      </c>
      <c r="AJ24" s="91" t="s">
        <v>31</v>
      </c>
      <c r="AK24" s="66" t="s">
        <v>32</v>
      </c>
    </row>
    <row r="25" spans="1:37" ht="14.1" customHeight="1" x14ac:dyDescent="0.2">
      <c r="A25" s="12" t="str">
        <f t="shared" si="0"/>
        <v/>
      </c>
      <c r="B25" s="56"/>
      <c r="C25" s="56"/>
      <c r="D25" s="56"/>
      <c r="E25" s="52" t="s">
        <v>6</v>
      </c>
      <c r="F25" s="181" t="str">
        <f>IF(C40="","",C40)</f>
        <v/>
      </c>
      <c r="G25" s="182"/>
      <c r="H25" s="182"/>
      <c r="I25" s="182"/>
      <c r="J25" s="182"/>
      <c r="K25" s="182"/>
      <c r="L25" s="182"/>
      <c r="M25" s="182"/>
      <c r="N25" s="182"/>
      <c r="O25" s="202" t="str">
        <f t="shared" si="1"/>
        <v>20(56)</v>
      </c>
      <c r="P25" s="203"/>
      <c r="Q25" s="181" t="str">
        <f>IF(C43="","",C43)</f>
        <v/>
      </c>
      <c r="R25" s="182"/>
      <c r="S25" s="182"/>
      <c r="T25" s="182"/>
      <c r="U25" s="182"/>
      <c r="V25" s="182"/>
      <c r="W25" s="182"/>
      <c r="X25" s="182"/>
      <c r="Y25" s="183"/>
      <c r="Z25" s="52" t="s">
        <v>9</v>
      </c>
      <c r="AA25" s="13" t="str">
        <f t="shared" si="2"/>
        <v/>
      </c>
      <c r="AB25" s="13" t="str">
        <f t="shared" si="3"/>
        <v/>
      </c>
      <c r="AC25" s="101" t="str">
        <f t="shared" si="4"/>
        <v/>
      </c>
      <c r="AD25" s="16" t="str">
        <f t="shared" si="5"/>
        <v/>
      </c>
      <c r="AF25" s="89" t="str">
        <f t="shared" si="6"/>
        <v/>
      </c>
      <c r="AH25">
        <v>56</v>
      </c>
      <c r="AI25" s="90">
        <v>20</v>
      </c>
      <c r="AJ25" s="91" t="s">
        <v>31</v>
      </c>
      <c r="AK25" s="66" t="s">
        <v>32</v>
      </c>
    </row>
    <row r="26" spans="1:37" ht="14.1" customHeight="1" x14ac:dyDescent="0.2">
      <c r="A26" s="49" t="str">
        <f t="shared" si="0"/>
        <v/>
      </c>
      <c r="B26" s="57"/>
      <c r="C26" s="57"/>
      <c r="D26" s="57"/>
      <c r="E26" s="51" t="s">
        <v>3</v>
      </c>
      <c r="F26" s="184" t="str">
        <f>IF(C37="","",C37)</f>
        <v/>
      </c>
      <c r="G26" s="185"/>
      <c r="H26" s="185"/>
      <c r="I26" s="185"/>
      <c r="J26" s="185"/>
      <c r="K26" s="185"/>
      <c r="L26" s="185"/>
      <c r="M26" s="185"/>
      <c r="N26" s="185"/>
      <c r="O26" s="200" t="str">
        <f t="shared" si="1"/>
        <v>21(57)</v>
      </c>
      <c r="P26" s="201"/>
      <c r="Q26" s="184" t="str">
        <f>IF(C44="","",C44)</f>
        <v/>
      </c>
      <c r="R26" s="185"/>
      <c r="S26" s="185"/>
      <c r="T26" s="185"/>
      <c r="U26" s="185"/>
      <c r="V26" s="185"/>
      <c r="W26" s="185"/>
      <c r="X26" s="185"/>
      <c r="Y26" s="186"/>
      <c r="Z26" s="51" t="s">
        <v>10</v>
      </c>
      <c r="AA26" s="53" t="str">
        <f t="shared" si="2"/>
        <v/>
      </c>
      <c r="AB26" s="53" t="str">
        <f t="shared" si="3"/>
        <v/>
      </c>
      <c r="AC26" s="100" t="str">
        <f t="shared" si="4"/>
        <v/>
      </c>
      <c r="AD26" s="28" t="str">
        <f t="shared" si="5"/>
        <v/>
      </c>
      <c r="AF26" s="89" t="str">
        <f t="shared" si="6"/>
        <v/>
      </c>
      <c r="AH26">
        <v>57</v>
      </c>
      <c r="AI26" s="90">
        <v>21</v>
      </c>
      <c r="AJ26" s="91" t="s">
        <v>31</v>
      </c>
      <c r="AK26" s="66" t="s">
        <v>32</v>
      </c>
    </row>
    <row r="27" spans="1:37" ht="14.1" customHeight="1" x14ac:dyDescent="0.2">
      <c r="A27" s="12" t="str">
        <f t="shared" si="0"/>
        <v/>
      </c>
      <c r="B27" s="56"/>
      <c r="C27" s="56"/>
      <c r="D27" s="56"/>
      <c r="E27" s="52" t="s">
        <v>4</v>
      </c>
      <c r="F27" s="181" t="str">
        <f>IF(C38="","",C38)</f>
        <v/>
      </c>
      <c r="G27" s="182"/>
      <c r="H27" s="182"/>
      <c r="I27" s="182"/>
      <c r="J27" s="182"/>
      <c r="K27" s="182"/>
      <c r="L27" s="182"/>
      <c r="M27" s="182"/>
      <c r="N27" s="182"/>
      <c r="O27" s="202" t="str">
        <f t="shared" si="1"/>
        <v>22(58)</v>
      </c>
      <c r="P27" s="203"/>
      <c r="Q27" s="181" t="str">
        <f>IF(C43="","",C43)</f>
        <v/>
      </c>
      <c r="R27" s="182"/>
      <c r="S27" s="182"/>
      <c r="T27" s="182"/>
      <c r="U27" s="182"/>
      <c r="V27" s="182"/>
      <c r="W27" s="182"/>
      <c r="X27" s="182"/>
      <c r="Y27" s="183"/>
      <c r="Z27" s="52" t="s">
        <v>9</v>
      </c>
      <c r="AA27" s="13" t="str">
        <f t="shared" si="2"/>
        <v/>
      </c>
      <c r="AB27" s="13" t="str">
        <f t="shared" si="3"/>
        <v/>
      </c>
      <c r="AC27" s="101" t="str">
        <f t="shared" si="4"/>
        <v/>
      </c>
      <c r="AD27" s="16" t="str">
        <f t="shared" si="5"/>
        <v/>
      </c>
      <c r="AE27" s="109" t="s">
        <v>56</v>
      </c>
      <c r="AF27" s="89" t="str">
        <f t="shared" si="6"/>
        <v/>
      </c>
      <c r="AH27">
        <v>58</v>
      </c>
      <c r="AI27" s="90">
        <v>22</v>
      </c>
      <c r="AJ27" s="91" t="s">
        <v>31</v>
      </c>
      <c r="AK27" s="66" t="s">
        <v>32</v>
      </c>
    </row>
    <row r="28" spans="1:37" ht="14.1" customHeight="1" x14ac:dyDescent="0.2">
      <c r="A28" s="49" t="str">
        <f t="shared" si="0"/>
        <v/>
      </c>
      <c r="B28" s="57"/>
      <c r="C28" s="57"/>
      <c r="D28" s="57"/>
      <c r="E28" s="51" t="s">
        <v>5</v>
      </c>
      <c r="F28" s="184" t="str">
        <f>IF(C39="","",C39)</f>
        <v/>
      </c>
      <c r="G28" s="185"/>
      <c r="H28" s="185"/>
      <c r="I28" s="185"/>
      <c r="J28" s="185"/>
      <c r="K28" s="185"/>
      <c r="L28" s="185"/>
      <c r="M28" s="185"/>
      <c r="N28" s="185"/>
      <c r="O28" s="200" t="str">
        <f t="shared" si="1"/>
        <v>23(59)</v>
      </c>
      <c r="P28" s="201"/>
      <c r="Q28" s="184" t="str">
        <f>IF(C41="","",C41)</f>
        <v/>
      </c>
      <c r="R28" s="185"/>
      <c r="S28" s="185"/>
      <c r="T28" s="185"/>
      <c r="U28" s="185"/>
      <c r="V28" s="185"/>
      <c r="W28" s="185"/>
      <c r="X28" s="185"/>
      <c r="Y28" s="186"/>
      <c r="Z28" s="51" t="s">
        <v>7</v>
      </c>
      <c r="AA28" s="53" t="str">
        <f t="shared" si="2"/>
        <v/>
      </c>
      <c r="AB28" s="53" t="str">
        <f t="shared" si="3"/>
        <v/>
      </c>
      <c r="AC28" s="100" t="str">
        <f t="shared" si="4"/>
        <v/>
      </c>
      <c r="AD28" s="28" t="str">
        <f t="shared" si="5"/>
        <v/>
      </c>
      <c r="AF28" s="89" t="str">
        <f t="shared" si="6"/>
        <v/>
      </c>
      <c r="AH28">
        <v>59</v>
      </c>
      <c r="AI28" s="90">
        <v>23</v>
      </c>
      <c r="AJ28" s="91" t="s">
        <v>31</v>
      </c>
      <c r="AK28" s="66" t="s">
        <v>32</v>
      </c>
    </row>
    <row r="29" spans="1:37" ht="14.1" customHeight="1" x14ac:dyDescent="0.2">
      <c r="A29" s="12" t="str">
        <f t="shared" si="0"/>
        <v/>
      </c>
      <c r="B29" s="56"/>
      <c r="C29" s="56"/>
      <c r="D29" s="56"/>
      <c r="E29" s="52" t="s">
        <v>6</v>
      </c>
      <c r="F29" s="181" t="str">
        <f>IF(C40="","",C40)</f>
        <v/>
      </c>
      <c r="G29" s="182"/>
      <c r="H29" s="182"/>
      <c r="I29" s="182"/>
      <c r="J29" s="182"/>
      <c r="K29" s="182"/>
      <c r="L29" s="182"/>
      <c r="M29" s="182"/>
      <c r="N29" s="182"/>
      <c r="O29" s="202" t="str">
        <f t="shared" si="1"/>
        <v>24(60)</v>
      </c>
      <c r="P29" s="203"/>
      <c r="Q29" s="181" t="str">
        <f>IF(C42="","",C42)</f>
        <v/>
      </c>
      <c r="R29" s="182"/>
      <c r="S29" s="182"/>
      <c r="T29" s="182"/>
      <c r="U29" s="182"/>
      <c r="V29" s="182"/>
      <c r="W29" s="182"/>
      <c r="X29" s="182"/>
      <c r="Y29" s="183"/>
      <c r="Z29" s="52" t="s">
        <v>8</v>
      </c>
      <c r="AA29" s="13" t="str">
        <f t="shared" si="2"/>
        <v/>
      </c>
      <c r="AB29" s="13" t="str">
        <f t="shared" si="3"/>
        <v/>
      </c>
      <c r="AC29" s="101" t="str">
        <f t="shared" si="4"/>
        <v/>
      </c>
      <c r="AD29" s="16" t="str">
        <f t="shared" si="5"/>
        <v/>
      </c>
      <c r="AF29" s="89" t="str">
        <f t="shared" si="6"/>
        <v/>
      </c>
      <c r="AH29">
        <v>60</v>
      </c>
      <c r="AI29" s="90">
        <v>24</v>
      </c>
      <c r="AJ29" s="91" t="s">
        <v>31</v>
      </c>
      <c r="AK29" s="66" t="s">
        <v>32</v>
      </c>
    </row>
    <row r="30" spans="1:37" ht="14.1" customHeight="1" x14ac:dyDescent="0.2">
      <c r="A30" s="49" t="str">
        <f t="shared" si="0"/>
        <v/>
      </c>
      <c r="B30" s="57"/>
      <c r="C30" s="57"/>
      <c r="D30" s="57"/>
      <c r="E30" s="51" t="s">
        <v>3</v>
      </c>
      <c r="F30" s="184" t="str">
        <f>IF(C37="","",C37)</f>
        <v/>
      </c>
      <c r="G30" s="185"/>
      <c r="H30" s="185"/>
      <c r="I30" s="185"/>
      <c r="J30" s="185"/>
      <c r="K30" s="185"/>
      <c r="L30" s="185"/>
      <c r="M30" s="185"/>
      <c r="N30" s="185"/>
      <c r="O30" s="200" t="str">
        <f t="shared" si="1"/>
        <v>25(61)</v>
      </c>
      <c r="P30" s="201"/>
      <c r="Q30" s="184" t="str">
        <f>IF(C43="","",C43)</f>
        <v/>
      </c>
      <c r="R30" s="185"/>
      <c r="S30" s="185"/>
      <c r="T30" s="185"/>
      <c r="U30" s="185"/>
      <c r="V30" s="185"/>
      <c r="W30" s="185"/>
      <c r="X30" s="185"/>
      <c r="Y30" s="186"/>
      <c r="Z30" s="51" t="s">
        <v>9</v>
      </c>
      <c r="AA30" s="53" t="str">
        <f t="shared" si="2"/>
        <v/>
      </c>
      <c r="AB30" s="53" t="str">
        <f t="shared" si="3"/>
        <v/>
      </c>
      <c r="AC30" s="100" t="str">
        <f t="shared" si="4"/>
        <v/>
      </c>
      <c r="AD30" s="28" t="str">
        <f t="shared" si="5"/>
        <v/>
      </c>
      <c r="AF30" s="89" t="str">
        <f t="shared" si="6"/>
        <v/>
      </c>
      <c r="AH30">
        <v>61</v>
      </c>
      <c r="AI30" s="90">
        <v>25</v>
      </c>
      <c r="AJ30" s="91" t="s">
        <v>31</v>
      </c>
      <c r="AK30" s="66" t="s">
        <v>32</v>
      </c>
    </row>
    <row r="31" spans="1:37" ht="14.1" customHeight="1" x14ac:dyDescent="0.2">
      <c r="A31" s="12" t="str">
        <f t="shared" si="0"/>
        <v/>
      </c>
      <c r="B31" s="56"/>
      <c r="C31" s="56"/>
      <c r="D31" s="56"/>
      <c r="E31" s="52" t="s">
        <v>4</v>
      </c>
      <c r="F31" s="181" t="str">
        <f>IF(C38="","",C38)</f>
        <v/>
      </c>
      <c r="G31" s="182"/>
      <c r="H31" s="182"/>
      <c r="I31" s="182"/>
      <c r="J31" s="182"/>
      <c r="K31" s="182"/>
      <c r="L31" s="182"/>
      <c r="M31" s="182"/>
      <c r="N31" s="182"/>
      <c r="O31" s="202" t="str">
        <f t="shared" si="1"/>
        <v>26(62)</v>
      </c>
      <c r="P31" s="203"/>
      <c r="Q31" s="181" t="str">
        <f>IF(C44="","",C44)</f>
        <v/>
      </c>
      <c r="R31" s="182"/>
      <c r="S31" s="182"/>
      <c r="T31" s="182"/>
      <c r="U31" s="182"/>
      <c r="V31" s="182"/>
      <c r="W31" s="182"/>
      <c r="X31" s="182"/>
      <c r="Y31" s="183"/>
      <c r="Z31" s="52" t="s">
        <v>10</v>
      </c>
      <c r="AA31" s="13" t="str">
        <f t="shared" si="2"/>
        <v/>
      </c>
      <c r="AB31" s="13" t="str">
        <f t="shared" si="3"/>
        <v/>
      </c>
      <c r="AC31" s="101" t="str">
        <f t="shared" si="4"/>
        <v/>
      </c>
      <c r="AD31" s="16" t="str">
        <f t="shared" si="5"/>
        <v/>
      </c>
      <c r="AF31" s="89" t="str">
        <f t="shared" si="6"/>
        <v/>
      </c>
      <c r="AH31">
        <v>62</v>
      </c>
      <c r="AI31" s="90">
        <v>26</v>
      </c>
      <c r="AJ31" s="91" t="s">
        <v>31</v>
      </c>
      <c r="AK31" s="66" t="s">
        <v>32</v>
      </c>
    </row>
    <row r="32" spans="1:37" ht="14.1" customHeight="1" x14ac:dyDescent="0.2">
      <c r="A32" s="49" t="str">
        <f t="shared" si="0"/>
        <v/>
      </c>
      <c r="B32" s="57"/>
      <c r="C32" s="57"/>
      <c r="D32" s="57"/>
      <c r="E32" s="51" t="s">
        <v>5</v>
      </c>
      <c r="F32" s="184" t="str">
        <f>IF(C39="","",C39)</f>
        <v/>
      </c>
      <c r="G32" s="185"/>
      <c r="H32" s="185"/>
      <c r="I32" s="185"/>
      <c r="J32" s="185"/>
      <c r="K32" s="185"/>
      <c r="L32" s="185"/>
      <c r="M32" s="185"/>
      <c r="N32" s="185"/>
      <c r="O32" s="200" t="str">
        <f t="shared" si="1"/>
        <v>27(63)</v>
      </c>
      <c r="P32" s="201"/>
      <c r="Q32" s="184" t="str">
        <f>IF(C42="","",C42)</f>
        <v/>
      </c>
      <c r="R32" s="185"/>
      <c r="S32" s="185"/>
      <c r="T32" s="185"/>
      <c r="U32" s="185"/>
      <c r="V32" s="185"/>
      <c r="W32" s="185"/>
      <c r="X32" s="185"/>
      <c r="Y32" s="186"/>
      <c r="Z32" s="51" t="s">
        <v>8</v>
      </c>
      <c r="AA32" s="53" t="str">
        <f t="shared" si="2"/>
        <v/>
      </c>
      <c r="AB32" s="53" t="str">
        <f t="shared" si="3"/>
        <v/>
      </c>
      <c r="AC32" s="100" t="str">
        <f t="shared" si="4"/>
        <v/>
      </c>
      <c r="AD32" s="28" t="str">
        <f t="shared" si="5"/>
        <v/>
      </c>
      <c r="AF32" s="89" t="str">
        <f t="shared" si="6"/>
        <v/>
      </c>
      <c r="AH32">
        <v>63</v>
      </c>
      <c r="AI32" s="90">
        <v>27</v>
      </c>
      <c r="AJ32" s="91" t="s">
        <v>31</v>
      </c>
      <c r="AK32" s="66" t="s">
        <v>32</v>
      </c>
    </row>
    <row r="33" spans="1:37" ht="14.1" customHeight="1" thickBot="1" x14ac:dyDescent="0.25">
      <c r="A33" s="67" t="str">
        <f t="shared" si="0"/>
        <v/>
      </c>
      <c r="B33" s="68"/>
      <c r="C33" s="68"/>
      <c r="D33" s="68"/>
      <c r="E33" s="69" t="s">
        <v>6</v>
      </c>
      <c r="F33" s="187" t="str">
        <f>IF(C40="","",C40)</f>
        <v/>
      </c>
      <c r="G33" s="188"/>
      <c r="H33" s="188"/>
      <c r="I33" s="188"/>
      <c r="J33" s="188"/>
      <c r="K33" s="188"/>
      <c r="L33" s="188"/>
      <c r="M33" s="188"/>
      <c r="N33" s="188"/>
      <c r="O33" s="212" t="str">
        <f t="shared" si="1"/>
        <v>28(64)</v>
      </c>
      <c r="P33" s="213"/>
      <c r="Q33" s="187" t="str">
        <f>IF(C41="","",C41)</f>
        <v/>
      </c>
      <c r="R33" s="188"/>
      <c r="S33" s="188"/>
      <c r="T33" s="188"/>
      <c r="U33" s="188"/>
      <c r="V33" s="188"/>
      <c r="W33" s="188"/>
      <c r="X33" s="188"/>
      <c r="Y33" s="189"/>
      <c r="Z33" s="69" t="s">
        <v>7</v>
      </c>
      <c r="AA33" s="70" t="str">
        <f t="shared" si="2"/>
        <v/>
      </c>
      <c r="AB33" s="70" t="str">
        <f t="shared" si="3"/>
        <v/>
      </c>
      <c r="AC33" s="102" t="str">
        <f t="shared" si="4"/>
        <v/>
      </c>
      <c r="AD33" s="71" t="str">
        <f t="shared" si="5"/>
        <v/>
      </c>
      <c r="AF33" s="89" t="str">
        <f t="shared" si="6"/>
        <v/>
      </c>
      <c r="AH33">
        <v>64</v>
      </c>
      <c r="AI33" s="90">
        <v>28</v>
      </c>
      <c r="AJ33" s="91" t="s">
        <v>31</v>
      </c>
      <c r="AK33" s="66" t="s">
        <v>32</v>
      </c>
    </row>
    <row r="34" spans="1:37" ht="14.1" customHeight="1" x14ac:dyDescent="0.2">
      <c r="A34" s="79"/>
      <c r="B34" s="81"/>
      <c r="C34" s="81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81"/>
      <c r="P34" s="81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79"/>
      <c r="AE34" s="116"/>
      <c r="AF34" s="81"/>
      <c r="AG34" s="79"/>
    </row>
    <row r="35" spans="1:37" ht="10.5" customHeight="1" thickBot="1" x14ac:dyDescent="0.25">
      <c r="Z35" s="85"/>
      <c r="AA35" s="85"/>
      <c r="AB35" s="85"/>
      <c r="AC35" s="85"/>
      <c r="AD35" s="85"/>
      <c r="AE35" s="111"/>
    </row>
    <row r="36" spans="1:37" ht="13.5" customHeight="1" thickBot="1" x14ac:dyDescent="0.25">
      <c r="A36" s="119"/>
      <c r="B36" s="117"/>
      <c r="C36" s="148" t="s">
        <v>1</v>
      </c>
      <c r="D36" s="193"/>
      <c r="E36" s="193"/>
      <c r="F36" s="193"/>
      <c r="G36" s="193"/>
      <c r="H36" s="193"/>
      <c r="I36" s="193"/>
      <c r="J36" s="193"/>
      <c r="K36" s="193"/>
      <c r="L36" s="194"/>
      <c r="M36" s="77" t="s">
        <v>3</v>
      </c>
      <c r="N36" s="77" t="s">
        <v>4</v>
      </c>
      <c r="O36" s="77" t="s">
        <v>5</v>
      </c>
      <c r="P36" s="77" t="s">
        <v>6</v>
      </c>
      <c r="Q36" s="77" t="s">
        <v>7</v>
      </c>
      <c r="R36" s="77" t="s">
        <v>8</v>
      </c>
      <c r="S36" s="77" t="s">
        <v>9</v>
      </c>
      <c r="T36" s="77" t="s">
        <v>10</v>
      </c>
      <c r="U36" s="117" t="s">
        <v>13</v>
      </c>
      <c r="V36" s="117"/>
      <c r="W36" s="117" t="s">
        <v>12</v>
      </c>
      <c r="X36" s="118"/>
      <c r="Z36" s="86"/>
      <c r="AA36" s="85"/>
      <c r="AB36" s="87"/>
      <c r="AC36" s="87"/>
      <c r="AD36" s="88"/>
    </row>
    <row r="37" spans="1:37" ht="13.5" customHeight="1" x14ac:dyDescent="0.2">
      <c r="A37" s="120" t="s">
        <v>3</v>
      </c>
      <c r="B37" s="121"/>
      <c r="C37" s="152"/>
      <c r="D37" s="153"/>
      <c r="E37" s="153"/>
      <c r="F37" s="153"/>
      <c r="G37" s="153"/>
      <c r="H37" s="153"/>
      <c r="I37" s="153"/>
      <c r="J37" s="153"/>
      <c r="K37" s="153"/>
      <c r="L37" s="153"/>
      <c r="M37" s="82"/>
      <c r="N37" s="72" t="str">
        <f>A6</f>
        <v/>
      </c>
      <c r="O37" s="72" t="str">
        <f>A10</f>
        <v/>
      </c>
      <c r="P37" s="72" t="str">
        <f>A14</f>
        <v/>
      </c>
      <c r="Q37" s="72" t="str">
        <f>A18</f>
        <v/>
      </c>
      <c r="R37" s="72" t="str">
        <f>A22</f>
        <v/>
      </c>
      <c r="S37" s="72" t="str">
        <f>A30</f>
        <v/>
      </c>
      <c r="T37" s="72" t="str">
        <f>A26</f>
        <v/>
      </c>
      <c r="U37" s="121" t="str">
        <f>IF(A6="","",(IF(M37&lt;&gt;"",M37,0))+(IF(N37&lt;&gt;"",N37,0))+(IF(O37&lt;&gt;"",O37,0))+(IF(P37&lt;&gt;"",P37,0))+(IF(Q37&lt;&gt;"",Q37,0))+(IF(R37&lt;&gt;"",R37,0))+(IF(S37&lt;&gt;"",S37,0))+(IF(T37&lt;&gt;"",T37,0)))</f>
        <v/>
      </c>
      <c r="V37" s="121"/>
      <c r="W37" s="122"/>
      <c r="X37" s="123"/>
      <c r="Z37" s="87"/>
      <c r="AA37" s="85"/>
      <c r="AB37" s="87"/>
      <c r="AC37" s="87"/>
      <c r="AD37" s="88"/>
    </row>
    <row r="38" spans="1:37" ht="13.5" customHeight="1" x14ac:dyDescent="0.2">
      <c r="A38" s="128" t="s">
        <v>4</v>
      </c>
      <c r="B38" s="129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73" t="str">
        <f>AD6</f>
        <v/>
      </c>
      <c r="N38" s="83"/>
      <c r="O38" s="73" t="str">
        <f>A15</f>
        <v/>
      </c>
      <c r="P38" s="73" t="str">
        <f>A11</f>
        <v/>
      </c>
      <c r="Q38" s="73" t="str">
        <f>A23</f>
        <v/>
      </c>
      <c r="R38" s="73" t="str">
        <f>A19</f>
        <v/>
      </c>
      <c r="S38" s="73" t="str">
        <f>A27</f>
        <v/>
      </c>
      <c r="T38" s="73" t="str">
        <f>A31</f>
        <v/>
      </c>
      <c r="U38" s="192" t="str">
        <f>IF(A6="","",(IF(M38&lt;&gt;"",M38,0))+(IF(N38&lt;&gt;"",N38,0))+(IF(O38&lt;&gt;"",O38,0))+(IF(P38&lt;&gt;"",P38,0))+(IF(Q38&lt;&gt;"",Q38,0))+(IF(R38&lt;&gt;"",R38,0))+(IF(S38&lt;&gt;"",S38,0))+(IF(T38&lt;&gt;"",T38,0)))</f>
        <v/>
      </c>
      <c r="V38" s="192"/>
      <c r="W38" s="131"/>
      <c r="X38" s="132"/>
      <c r="Z38" s="87"/>
      <c r="AA38" s="85"/>
      <c r="AB38" s="87"/>
      <c r="AC38" s="87"/>
      <c r="AD38" s="88"/>
    </row>
    <row r="39" spans="1:37" ht="13.5" customHeight="1" x14ac:dyDescent="0.2">
      <c r="A39" s="124" t="s">
        <v>5</v>
      </c>
      <c r="B39" s="125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74" t="str">
        <f>AD10</f>
        <v/>
      </c>
      <c r="N39" s="74" t="str">
        <f>AD15</f>
        <v/>
      </c>
      <c r="O39" s="83"/>
      <c r="P39" s="74" t="str">
        <f>A7</f>
        <v/>
      </c>
      <c r="Q39" s="74" t="str">
        <f>A28</f>
        <v/>
      </c>
      <c r="R39" s="74" t="str">
        <f>A32</f>
        <v/>
      </c>
      <c r="S39" s="74" t="str">
        <f>A20</f>
        <v/>
      </c>
      <c r="T39" s="74" t="str">
        <f>AD24</f>
        <v/>
      </c>
      <c r="U39" s="121" t="str">
        <f>IF(A7="","",(IF(M39&lt;&gt;"",M39,0))+(IF(N39&lt;&gt;"",N39,0))+(IF(O39&lt;&gt;"",O39,0))+(IF(P39&lt;&gt;"",P39,0))+(IF(Q39&lt;&gt;"",Q39,0))+(IF(R39&lt;&gt;"",R39,0))+(IF(S39&lt;&gt;"",S39,0))+(IF(T39&lt;&gt;"",T39,0)))</f>
        <v/>
      </c>
      <c r="V39" s="121"/>
      <c r="W39" s="126"/>
      <c r="X39" s="127"/>
      <c r="Z39" s="87"/>
      <c r="AA39" s="85"/>
      <c r="AB39" s="87"/>
      <c r="AC39" s="87"/>
      <c r="AD39" s="88"/>
    </row>
    <row r="40" spans="1:37" ht="13.5" customHeight="1" x14ac:dyDescent="0.2">
      <c r="A40" s="128" t="s">
        <v>6</v>
      </c>
      <c r="B40" s="129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73" t="str">
        <f>AD14</f>
        <v/>
      </c>
      <c r="N40" s="73" t="str">
        <f>AD11</f>
        <v/>
      </c>
      <c r="O40" s="73" t="str">
        <f>AD7</f>
        <v/>
      </c>
      <c r="P40" s="83"/>
      <c r="Q40" s="73" t="str">
        <f>A33</f>
        <v/>
      </c>
      <c r="R40" s="73" t="str">
        <f>A29</f>
        <v/>
      </c>
      <c r="S40" s="73" t="str">
        <f>A25</f>
        <v/>
      </c>
      <c r="T40" s="73" t="str">
        <f>AD21</f>
        <v/>
      </c>
      <c r="U40" s="192" t="str">
        <f>IF(A7="","",(IF(M40&lt;&gt;"",M40,0))+(IF(N40&lt;&gt;"",N40,0))+(IF(O40&lt;&gt;"",O40,0))+(IF(P40&lt;&gt;"",P40,0))+(IF(Q40&lt;&gt;"",Q40,0))+(IF(R40&lt;&gt;"",R40,0))+(IF(S40&lt;&gt;"",S40,0))+(IF(T40&lt;&gt;"",T40,0)))</f>
        <v/>
      </c>
      <c r="V40" s="192"/>
      <c r="W40" s="131"/>
      <c r="X40" s="132"/>
      <c r="Z40" s="87"/>
      <c r="AA40" s="85"/>
      <c r="AB40" s="87"/>
      <c r="AC40" s="87"/>
      <c r="AD40" s="88"/>
    </row>
    <row r="41" spans="1:37" ht="13.5" customHeight="1" x14ac:dyDescent="0.2">
      <c r="A41" s="124" t="s">
        <v>7</v>
      </c>
      <c r="B41" s="125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74" t="str">
        <f>AD18</f>
        <v/>
      </c>
      <c r="N41" s="74" t="str">
        <f>AD23</f>
        <v/>
      </c>
      <c r="O41" s="74" t="str">
        <f>AD28</f>
        <v/>
      </c>
      <c r="P41" s="74" t="str">
        <f>AD33</f>
        <v/>
      </c>
      <c r="Q41" s="83"/>
      <c r="R41" s="74" t="str">
        <f>A8</f>
        <v/>
      </c>
      <c r="S41" s="74" t="str">
        <f>A12</f>
        <v/>
      </c>
      <c r="T41" s="74" t="str">
        <f>AD16</f>
        <v/>
      </c>
      <c r="U41" s="121" t="str">
        <f>IF(A8="","",(IF(M41&lt;&gt;"",M41,0))+(IF(N41&lt;&gt;"",N41,0))+(IF(O41&lt;&gt;"",O41,0))+(IF(P41&lt;&gt;"",P41,0))+(IF(Q41&lt;&gt;"",Q41,0))+(IF(R41&lt;&gt;"",R41,0))+(IF(S41&lt;&gt;"",S41,0))+(IF(T41&lt;&gt;"",T41,0)))</f>
        <v/>
      </c>
      <c r="V41" s="121"/>
      <c r="W41" s="126"/>
      <c r="X41" s="127"/>
      <c r="Z41" s="87"/>
      <c r="AA41" s="85"/>
      <c r="AB41" s="87"/>
      <c r="AC41" s="87"/>
      <c r="AD41" s="88"/>
    </row>
    <row r="42" spans="1:37" ht="13.5" customHeight="1" x14ac:dyDescent="0.2">
      <c r="A42" s="128" t="s">
        <v>8</v>
      </c>
      <c r="B42" s="129"/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73" t="str">
        <f>AD22</f>
        <v/>
      </c>
      <c r="N42" s="73" t="str">
        <f>AD19</f>
        <v/>
      </c>
      <c r="O42" s="73" t="str">
        <f>AD32</f>
        <v/>
      </c>
      <c r="P42" s="73" t="str">
        <f>AD29</f>
        <v/>
      </c>
      <c r="Q42" s="73" t="str">
        <f>AD8</f>
        <v/>
      </c>
      <c r="R42" s="83"/>
      <c r="S42" s="73" t="str">
        <f>A17</f>
        <v/>
      </c>
      <c r="T42" s="73" t="str">
        <f>AD13</f>
        <v/>
      </c>
      <c r="U42" s="192" t="str">
        <f>IF(A8="","",(IF(M42&lt;&gt;"",M42,0))+(IF(N42&lt;&gt;"",N42,0))+(IF(O42&lt;&gt;"",O42,0))+(IF(P42&lt;&gt;"",P42,0))+(IF(Q42&lt;&gt;"",Q42,0))+(IF(R42&lt;&gt;"",R42,0))+(IF(S42&lt;&gt;"",S42,0))+(IF(T42&lt;&gt;"",T42,0)))</f>
        <v/>
      </c>
      <c r="V42" s="192"/>
      <c r="W42" s="131"/>
      <c r="X42" s="132"/>
      <c r="Z42" s="87"/>
      <c r="AA42" s="85"/>
      <c r="AB42" s="87"/>
      <c r="AC42" s="87"/>
      <c r="AD42" s="88"/>
    </row>
    <row r="43" spans="1:37" ht="13.5" customHeight="1" x14ac:dyDescent="0.2">
      <c r="A43" s="124" t="s">
        <v>9</v>
      </c>
      <c r="B43" s="125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74" t="str">
        <f>AD30</f>
        <v/>
      </c>
      <c r="N43" s="74" t="str">
        <f>AD27</f>
        <v/>
      </c>
      <c r="O43" s="74" t="str">
        <f>AD20</f>
        <v/>
      </c>
      <c r="P43" s="74" t="str">
        <f>AD25</f>
        <v/>
      </c>
      <c r="Q43" s="74" t="str">
        <f>AD12</f>
        <v/>
      </c>
      <c r="R43" s="74" t="str">
        <f>AD17</f>
        <v/>
      </c>
      <c r="S43" s="83"/>
      <c r="T43" s="74" t="str">
        <f>A9</f>
        <v/>
      </c>
      <c r="U43" s="121" t="str">
        <f>IF(A9="","",(IF(M43&lt;&gt;"",M43,0))+(IF(N43&lt;&gt;"",N43,0))+(IF(O43&lt;&gt;"",O43,0))+(IF(P43&lt;&gt;"",P43,0))+(IF(Q43&lt;&gt;"",Q43,0))+(IF(R43&lt;&gt;"",R43,0))+(IF(S43&lt;&gt;"",S43,0))+(IF(T43&lt;&gt;"",T43,0)))</f>
        <v/>
      </c>
      <c r="V43" s="121"/>
      <c r="W43" s="126"/>
      <c r="X43" s="127"/>
      <c r="Z43" s="87"/>
      <c r="AA43" s="85"/>
      <c r="AB43" s="87"/>
      <c r="AC43" s="87"/>
      <c r="AD43" s="88"/>
    </row>
    <row r="44" spans="1:37" ht="13.5" customHeight="1" thickBot="1" x14ac:dyDescent="0.25">
      <c r="A44" s="195" t="s">
        <v>10</v>
      </c>
      <c r="B44" s="196"/>
      <c r="C44" s="197"/>
      <c r="D44" s="198"/>
      <c r="E44" s="198"/>
      <c r="F44" s="198"/>
      <c r="G44" s="198"/>
      <c r="H44" s="198"/>
      <c r="I44" s="198"/>
      <c r="J44" s="198"/>
      <c r="K44" s="198"/>
      <c r="L44" s="198"/>
      <c r="M44" s="76" t="str">
        <f>AD26</f>
        <v/>
      </c>
      <c r="N44" s="76" t="str">
        <f>AD31</f>
        <v/>
      </c>
      <c r="O44" s="76" t="str">
        <f>A24</f>
        <v/>
      </c>
      <c r="P44" s="76" t="str">
        <f>A21</f>
        <v/>
      </c>
      <c r="Q44" s="76" t="str">
        <f>A16</f>
        <v/>
      </c>
      <c r="R44" s="76" t="str">
        <f>A13</f>
        <v/>
      </c>
      <c r="S44" s="76" t="str">
        <f>AD9</f>
        <v/>
      </c>
      <c r="T44" s="84"/>
      <c r="U44" s="199" t="str">
        <f>IF(A9="","",(IF(M44&lt;&gt;"",M44,0))+(IF(N44&lt;&gt;"",N44,0))+(IF(O44&lt;&gt;"",O44,0))+(IF(P44&lt;&gt;"",P44,0))+(IF(Q44&lt;&gt;"",Q44,0))+(IF(R44&lt;&gt;"",R44,0))+(IF(S44&lt;&gt;"",S44,0))+(IF(T44&lt;&gt;"",T44,0)))</f>
        <v/>
      </c>
      <c r="V44" s="199"/>
      <c r="W44" s="190"/>
      <c r="X44" s="191"/>
      <c r="Z44" s="87"/>
      <c r="AA44" s="85"/>
      <c r="AB44" s="87"/>
      <c r="AC44" s="87"/>
      <c r="AD44" s="88"/>
    </row>
    <row r="45" spans="1:37" ht="9.9499999999999993" customHeight="1" x14ac:dyDescent="0.2">
      <c r="Z45" s="85"/>
      <c r="AA45" s="85"/>
      <c r="AB45" s="85"/>
      <c r="AC45" s="85"/>
      <c r="AD45" s="88"/>
      <c r="AE45" s="111"/>
    </row>
    <row r="46" spans="1:37" ht="14.1" customHeight="1" x14ac:dyDescent="0.2">
      <c r="AE46" s="111"/>
    </row>
    <row r="47" spans="1:37" x14ac:dyDescent="0.2">
      <c r="AE47" s="111"/>
    </row>
    <row r="48" spans="1:37" x14ac:dyDescent="0.2">
      <c r="AE48" s="111" t="str">
        <f>IF(A48="","",IF(AND(A48=1,AB48=1)+OR(C48="")+AND(A48+AB48&gt;3)+OR(A48+AB48=2),"nicht i.o.","i.o."))</f>
        <v/>
      </c>
    </row>
    <row r="49" spans="31:31" x14ac:dyDescent="0.2">
      <c r="AE49" s="111" t="str">
        <f t="shared" ref="AE49:AE57" si="7">IF(A49="","",IF(AND(A49=1,AB49=1)+OR(C49="")+AND(A49+AB49&gt;3)+OR(A49+AB49=2),"nicht i.o.","i.o."))</f>
        <v/>
      </c>
    </row>
    <row r="50" spans="31:31" x14ac:dyDescent="0.2">
      <c r="AE50" s="111"/>
    </row>
    <row r="51" spans="31:31" x14ac:dyDescent="0.2">
      <c r="AE51" s="111" t="str">
        <f t="shared" si="7"/>
        <v/>
      </c>
    </row>
    <row r="52" spans="31:31" x14ac:dyDescent="0.2">
      <c r="AE52" s="111"/>
    </row>
    <row r="53" spans="31:31" x14ac:dyDescent="0.2">
      <c r="AE53" s="111" t="str">
        <f t="shared" si="7"/>
        <v/>
      </c>
    </row>
    <row r="54" spans="31:31" x14ac:dyDescent="0.2">
      <c r="AE54" s="111"/>
    </row>
    <row r="55" spans="31:31" x14ac:dyDescent="0.2">
      <c r="AE55" s="111" t="str">
        <f t="shared" si="7"/>
        <v/>
      </c>
    </row>
    <row r="56" spans="31:31" x14ac:dyDescent="0.2">
      <c r="AE56" s="111"/>
    </row>
    <row r="57" spans="31:31" x14ac:dyDescent="0.2">
      <c r="AE57" s="111" t="str">
        <f t="shared" si="7"/>
        <v/>
      </c>
    </row>
  </sheetData>
  <sheetProtection algorithmName="SHA-512" hashValue="YSlr1+V9S1mUT+HAeu4lnIior2Jvh4MlQBR58l+MQU/j5oUwgmh8xwy1yhOwpURnLe86itFHqszhzKPP/zDpAA==" saltValue="dfqPLFvPbMMDd8sO8Jtaqw==" spinCount="100000" sheet="1" objects="1" scenarios="1"/>
  <mergeCells count="126">
    <mergeCell ref="Q26:Y26"/>
    <mergeCell ref="Q27:Y27"/>
    <mergeCell ref="Q28:Y28"/>
    <mergeCell ref="Q6:Y6"/>
    <mergeCell ref="Q7:Y7"/>
    <mergeCell ref="Q9:Y9"/>
    <mergeCell ref="Q10:Y10"/>
    <mergeCell ref="Q11:Y11"/>
    <mergeCell ref="Q12:Y12"/>
    <mergeCell ref="Q13:Y13"/>
    <mergeCell ref="Q14:Y14"/>
    <mergeCell ref="Q15:Y15"/>
    <mergeCell ref="Q19:Y19"/>
    <mergeCell ref="Q20:Y20"/>
    <mergeCell ref="Q21:Y21"/>
    <mergeCell ref="Q22:Y22"/>
    <mergeCell ref="Q23:Y23"/>
    <mergeCell ref="O28:P28"/>
    <mergeCell ref="A36:B36"/>
    <mergeCell ref="A37:B37"/>
    <mergeCell ref="F9:N9"/>
    <mergeCell ref="F7:N7"/>
    <mergeCell ref="F10:N10"/>
    <mergeCell ref="F5:N5"/>
    <mergeCell ref="O5:P5"/>
    <mergeCell ref="O6:P6"/>
    <mergeCell ref="O7:P7"/>
    <mergeCell ref="F33:N33"/>
    <mergeCell ref="O29:P29"/>
    <mergeCell ref="O20:P20"/>
    <mergeCell ref="O21:P21"/>
    <mergeCell ref="O22:P22"/>
    <mergeCell ref="O23:P23"/>
    <mergeCell ref="O24:P24"/>
    <mergeCell ref="O32:P32"/>
    <mergeCell ref="O33:P33"/>
    <mergeCell ref="C37:L37"/>
    <mergeCell ref="O30:P30"/>
    <mergeCell ref="O31:P31"/>
    <mergeCell ref="O14:P14"/>
    <mergeCell ref="G1:V1"/>
    <mergeCell ref="F32:N32"/>
    <mergeCell ref="F19:N19"/>
    <mergeCell ref="F16:N16"/>
    <mergeCell ref="F17:N17"/>
    <mergeCell ref="F6:N6"/>
    <mergeCell ref="F14:N14"/>
    <mergeCell ref="F15:N15"/>
    <mergeCell ref="F11:N11"/>
    <mergeCell ref="O15:P15"/>
    <mergeCell ref="O16:P16"/>
    <mergeCell ref="O17:P17"/>
    <mergeCell ref="O8:P8"/>
    <mergeCell ref="O9:P9"/>
    <mergeCell ref="F30:N30"/>
    <mergeCell ref="Q16:Y16"/>
    <mergeCell ref="Q17:Y17"/>
    <mergeCell ref="Q18:Y18"/>
    <mergeCell ref="O25:P25"/>
    <mergeCell ref="O26:P26"/>
    <mergeCell ref="O27:P27"/>
    <mergeCell ref="F12:N12"/>
    <mergeCell ref="F13:N13"/>
    <mergeCell ref="U44:V44"/>
    <mergeCell ref="X2:AB2"/>
    <mergeCell ref="E3:L3"/>
    <mergeCell ref="F31:N31"/>
    <mergeCell ref="F28:N28"/>
    <mergeCell ref="F29:N29"/>
    <mergeCell ref="F26:N26"/>
    <mergeCell ref="F27:N27"/>
    <mergeCell ref="F24:N24"/>
    <mergeCell ref="F25:N25"/>
    <mergeCell ref="F22:N22"/>
    <mergeCell ref="F23:N23"/>
    <mergeCell ref="F20:N20"/>
    <mergeCell ref="F21:N21"/>
    <mergeCell ref="F18:N18"/>
    <mergeCell ref="F8:N8"/>
    <mergeCell ref="C2:I2"/>
    <mergeCell ref="M2:Q2"/>
    <mergeCell ref="O18:P18"/>
    <mergeCell ref="O19:P19"/>
    <mergeCell ref="O10:P10"/>
    <mergeCell ref="O11:P11"/>
    <mergeCell ref="O12:P12"/>
    <mergeCell ref="O13:P13"/>
    <mergeCell ref="C36:L36"/>
    <mergeCell ref="A44:B44"/>
    <mergeCell ref="A43:B43"/>
    <mergeCell ref="C42:L42"/>
    <mergeCell ref="C44:L44"/>
    <mergeCell ref="A42:B42"/>
    <mergeCell ref="A41:B41"/>
    <mergeCell ref="A40:B40"/>
    <mergeCell ref="C40:L40"/>
    <mergeCell ref="C38:L38"/>
    <mergeCell ref="C41:L41"/>
    <mergeCell ref="C43:L43"/>
    <mergeCell ref="C39:L39"/>
    <mergeCell ref="A39:B39"/>
    <mergeCell ref="A38:B38"/>
    <mergeCell ref="Q29:Y29"/>
    <mergeCell ref="Q30:Y30"/>
    <mergeCell ref="Q31:Y31"/>
    <mergeCell ref="Q32:Y32"/>
    <mergeCell ref="Q33:Y33"/>
    <mergeCell ref="Q24:Y24"/>
    <mergeCell ref="Q25:Y25"/>
    <mergeCell ref="W44:X44"/>
    <mergeCell ref="U42:V42"/>
    <mergeCell ref="W42:X42"/>
    <mergeCell ref="U43:V43"/>
    <mergeCell ref="W43:X43"/>
    <mergeCell ref="U39:V39"/>
    <mergeCell ref="W39:X39"/>
    <mergeCell ref="U36:V36"/>
    <mergeCell ref="W36:X36"/>
    <mergeCell ref="U37:V37"/>
    <mergeCell ref="W37:X37"/>
    <mergeCell ref="U38:V38"/>
    <mergeCell ref="W38:X38"/>
    <mergeCell ref="U40:V40"/>
    <mergeCell ref="W40:X40"/>
    <mergeCell ref="U41:V41"/>
    <mergeCell ref="W41:X41"/>
  </mergeCells>
  <phoneticPr fontId="0" type="noConversion"/>
  <pageMargins left="0.59055118110236227" right="0.59055118110236227" top="0.19685039370078741" bottom="0.39370078740157483" header="0.19685039370078741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9"/>
  <sheetViews>
    <sheetView view="pageBreakPreview" zoomScaleNormal="100" zoomScaleSheetLayoutView="100" workbookViewId="0">
      <selection activeCell="A5" sqref="A5:G5"/>
    </sheetView>
  </sheetViews>
  <sheetFormatPr baseColWidth="10" defaultRowHeight="12.75" x14ac:dyDescent="0.2"/>
  <cols>
    <col min="1" max="1" width="7.85546875" style="94" customWidth="1"/>
    <col min="2" max="2" width="6.140625" style="98" customWidth="1"/>
    <col min="3" max="3" width="14.5703125" style="94" customWidth="1"/>
    <col min="4" max="6" width="11.42578125" style="94"/>
    <col min="7" max="7" width="26.42578125" style="94" customWidth="1"/>
    <col min="8" max="16384" width="11.42578125" style="94"/>
  </cols>
  <sheetData>
    <row r="1" spans="1:7" ht="20.25" x14ac:dyDescent="0.3">
      <c r="A1" s="164" t="s">
        <v>57</v>
      </c>
      <c r="B1" s="217"/>
      <c r="C1" s="217"/>
      <c r="D1" s="217"/>
      <c r="E1" s="217"/>
      <c r="F1" s="217"/>
      <c r="G1" s="217"/>
    </row>
    <row r="2" spans="1:7" s="104" customFormat="1" x14ac:dyDescent="0.2">
      <c r="B2" s="105"/>
    </row>
    <row r="3" spans="1:7" s="104" customFormat="1" x14ac:dyDescent="0.2">
      <c r="B3" s="105"/>
      <c r="G3" s="104" t="s">
        <v>21</v>
      </c>
    </row>
    <row r="4" spans="1:7" s="104" customFormat="1" x14ac:dyDescent="0.2">
      <c r="B4" s="105"/>
    </row>
    <row r="5" spans="1:7" s="104" customFormat="1" ht="22.5" x14ac:dyDescent="0.2">
      <c r="A5" s="215" t="s">
        <v>58</v>
      </c>
      <c r="B5" s="215"/>
      <c r="C5" s="215"/>
      <c r="D5" s="215"/>
      <c r="E5" s="215"/>
      <c r="F5" s="215"/>
      <c r="G5" s="215"/>
    </row>
    <row r="6" spans="1:7" s="104" customFormat="1" x14ac:dyDescent="0.2">
      <c r="B6" s="105"/>
    </row>
    <row r="7" spans="1:7" s="104" customFormat="1" ht="18.75" x14ac:dyDescent="0.2">
      <c r="B7" s="106" t="s">
        <v>35</v>
      </c>
      <c r="E7" s="107"/>
    </row>
    <row r="8" spans="1:7" s="104" customFormat="1" ht="9.75" customHeight="1" x14ac:dyDescent="0.2">
      <c r="B8" s="108"/>
    </row>
    <row r="9" spans="1:7" s="104" customFormat="1" ht="12.75" customHeight="1" x14ac:dyDescent="0.2">
      <c r="A9" s="216" t="s">
        <v>36</v>
      </c>
      <c r="B9" s="216"/>
      <c r="C9" s="216"/>
      <c r="D9" s="216"/>
      <c r="E9" s="216"/>
      <c r="F9" s="216"/>
      <c r="G9" s="216"/>
    </row>
    <row r="10" spans="1:7" s="104" customFormat="1" ht="7.5" customHeight="1" x14ac:dyDescent="0.2">
      <c r="B10" s="105"/>
    </row>
    <row r="11" spans="1:7" ht="26.25" x14ac:dyDescent="0.4">
      <c r="B11" s="95" t="s">
        <v>37</v>
      </c>
    </row>
    <row r="13" spans="1:7" ht="39.950000000000003" customHeight="1" x14ac:dyDescent="0.3">
      <c r="B13" s="96" t="s">
        <v>38</v>
      </c>
      <c r="C13" s="97" t="str">
        <f>'9er Gr1'!AH73</f>
        <v/>
      </c>
      <c r="D13" s="96"/>
      <c r="E13" s="96"/>
    </row>
    <row r="14" spans="1:7" ht="39.950000000000003" customHeight="1" x14ac:dyDescent="0.3">
      <c r="B14" s="96" t="s">
        <v>39</v>
      </c>
      <c r="C14" s="97" t="str">
        <f>'9er Gr1'!AH72</f>
        <v/>
      </c>
      <c r="D14" s="96"/>
      <c r="E14" s="96"/>
    </row>
    <row r="15" spans="1:7" ht="39.950000000000003" customHeight="1" x14ac:dyDescent="0.3">
      <c r="B15" s="96" t="s">
        <v>40</v>
      </c>
      <c r="C15" s="97" t="str">
        <f>'9er Gr1'!AH71</f>
        <v/>
      </c>
      <c r="D15" s="96"/>
      <c r="E15" s="96"/>
    </row>
    <row r="16" spans="1:7" ht="39.950000000000003" customHeight="1" x14ac:dyDescent="0.3">
      <c r="B16" s="96" t="s">
        <v>41</v>
      </c>
      <c r="C16" s="97" t="str">
        <f>'9er Gr1'!AH70</f>
        <v/>
      </c>
      <c r="D16" s="96"/>
      <c r="E16" s="96"/>
    </row>
    <row r="17" spans="2:5" ht="39.950000000000003" customHeight="1" x14ac:dyDescent="0.3">
      <c r="B17" s="96" t="s">
        <v>42</v>
      </c>
      <c r="C17" s="97" t="str">
        <f>'9er Gr1'!AH69</f>
        <v/>
      </c>
      <c r="D17" s="96"/>
      <c r="E17" s="96"/>
    </row>
    <row r="18" spans="2:5" ht="39.950000000000003" customHeight="1" x14ac:dyDescent="0.3">
      <c r="B18" s="96" t="s">
        <v>43</v>
      </c>
      <c r="C18" s="97" t="str">
        <f>'9er Gr1'!AH68</f>
        <v/>
      </c>
      <c r="D18" s="96"/>
      <c r="E18" s="96"/>
    </row>
    <row r="19" spans="2:5" ht="39.950000000000003" customHeight="1" x14ac:dyDescent="0.3">
      <c r="B19" s="96" t="s">
        <v>44</v>
      </c>
      <c r="C19" s="97" t="str">
        <f>'9er Gr1'!AH67</f>
        <v/>
      </c>
      <c r="D19" s="96"/>
      <c r="E19" s="96"/>
    </row>
    <row r="20" spans="2:5" ht="39.950000000000003" customHeight="1" x14ac:dyDescent="0.3">
      <c r="B20" s="96" t="s">
        <v>45</v>
      </c>
      <c r="C20" s="97" t="str">
        <f>'9er Gr1'!AH66</f>
        <v/>
      </c>
      <c r="D20" s="96"/>
      <c r="E20" s="96"/>
    </row>
    <row r="21" spans="2:5" ht="39.950000000000003" customHeight="1" x14ac:dyDescent="0.3">
      <c r="B21" s="96" t="s">
        <v>46</v>
      </c>
      <c r="C21" s="97" t="str">
        <f>'9er Gr1'!AH65</f>
        <v/>
      </c>
      <c r="D21" s="96"/>
      <c r="E21" s="96"/>
    </row>
    <row r="22" spans="2:5" ht="39.950000000000003" customHeight="1" x14ac:dyDescent="0.3">
      <c r="B22" s="96" t="s">
        <v>47</v>
      </c>
      <c r="C22" s="97" t="str">
        <f>'9er Gr1'!AH64</f>
        <v/>
      </c>
      <c r="D22" s="96"/>
      <c r="E22" s="96"/>
    </row>
    <row r="23" spans="2:5" ht="39.950000000000003" customHeight="1" x14ac:dyDescent="0.3">
      <c r="B23" s="96" t="s">
        <v>48</v>
      </c>
      <c r="C23" s="97" t="str">
        <f>'9er Gr1'!AH63</f>
        <v/>
      </c>
      <c r="D23" s="96"/>
      <c r="E23" s="96"/>
    </row>
    <row r="24" spans="2:5" ht="39.950000000000003" customHeight="1" x14ac:dyDescent="0.3">
      <c r="B24" s="96" t="s">
        <v>49</v>
      </c>
      <c r="C24" s="97" t="str">
        <f>'9er Gr1'!AH62</f>
        <v/>
      </c>
      <c r="D24" s="96"/>
      <c r="E24" s="96"/>
    </row>
    <row r="25" spans="2:5" ht="39.950000000000003" customHeight="1" x14ac:dyDescent="0.3">
      <c r="B25" s="96" t="s">
        <v>50</v>
      </c>
      <c r="C25" s="97" t="str">
        <f>'9er Gr1'!AH61</f>
        <v/>
      </c>
      <c r="D25" s="96"/>
      <c r="E25" s="96"/>
    </row>
    <row r="26" spans="2:5" ht="39.950000000000003" customHeight="1" x14ac:dyDescent="0.3">
      <c r="B26" s="96" t="s">
        <v>51</v>
      </c>
      <c r="C26" s="97" t="str">
        <f>'9er Gr1'!AH60</f>
        <v/>
      </c>
      <c r="D26" s="96"/>
      <c r="E26" s="96"/>
    </row>
    <row r="27" spans="2:5" ht="39.950000000000003" customHeight="1" x14ac:dyDescent="0.3">
      <c r="B27" s="96" t="s">
        <v>52</v>
      </c>
      <c r="C27" s="97" t="str">
        <f>'9er Gr1'!AH59</f>
        <v/>
      </c>
      <c r="D27" s="96"/>
      <c r="E27" s="96"/>
    </row>
    <row r="28" spans="2:5" ht="39.950000000000003" customHeight="1" x14ac:dyDescent="0.3">
      <c r="B28" s="96" t="s">
        <v>53</v>
      </c>
      <c r="C28" s="97" t="str">
        <f>'9er Gr1'!AH58</f>
        <v/>
      </c>
      <c r="D28" s="96"/>
      <c r="E28" s="96"/>
    </row>
    <row r="29" spans="2:5" ht="39.950000000000003" customHeight="1" x14ac:dyDescent="0.3">
      <c r="B29" s="96" t="s">
        <v>54</v>
      </c>
      <c r="C29" s="97" t="str">
        <f>'9er Gr1'!AH57</f>
        <v/>
      </c>
      <c r="D29" s="96"/>
      <c r="E29" s="96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9"/>
  <sheetViews>
    <sheetView workbookViewId="0">
      <selection activeCell="E15" sqref="E15:E16"/>
    </sheetView>
  </sheetViews>
  <sheetFormatPr baseColWidth="10" defaultColWidth="9.140625" defaultRowHeight="12.75" x14ac:dyDescent="0.2"/>
  <sheetData>
    <row r="1" spans="1:7" x14ac:dyDescent="0.2">
      <c r="A1" t="str">
        <f>IF('9er Gr1'!AA44="","",IF('9er Gr1'!AA44=1,'9er Gr1'!A44,IF('9er Gr1'!AA45=1,'9er Gr1'!A45,IF('9er Gr1'!AA46=1,'9er Gr1'!A46,IF('9er Gr1'!AA47=1,'9er Gr1'!A47,IF('9er Gr1'!AA48=1,'9er Gr1'!A48,IF('9er Gr1'!AA49=1,'9er Gr1'!A49,"")))))))</f>
        <v/>
      </c>
      <c r="B1" t="str">
        <f>IF('9er Gr1'!AA44="","",IF('9er Gr1'!AA44=1,'9er Gr1'!C44,IF('9er Gr1'!AA45=1,'9er Gr1'!C45,IF('9er Gr1'!AA46=1,'9er Gr1'!C46,IF('9er Gr1'!AA47=1,'9er Gr1'!C47,IF('9er Gr1'!AA48=1,'9er Gr1'!C48,IF('9er Gr1'!AA49=1,'9er Gr1'!C49,"")))))))</f>
        <v/>
      </c>
      <c r="C1" t="str">
        <f>IF('9er Gr1'!AA44="","",IF('9er Gr1'!AA44=1,'9er Gr1'!Y44,IF('9er Gr1'!AA45=1,'9er Gr1'!Y45,IF('9er Gr1'!AA46=1,'9er Gr1'!Y46,IF('9er Gr1'!AA47=1,'9er Gr1'!Y47,IF('9er Gr1'!AA48=1,'9er Gr1'!Y48,IF('9er Gr1'!AA49=1,'9er Gr1'!Y49,"")))))))</f>
        <v/>
      </c>
      <c r="E1" t="str">
        <f>IF('8er Gr2'!W37="","",IF('8er Gr2'!W37=1,'8er Gr2'!A37,IF('8er Gr2'!W38=1,'8er Gr2'!A38,IF('8er Gr2'!W39=1,'8er Gr2'!A39,IF('8er Gr2'!W40=1,'8er Gr2'!A40,IF('8er Gr2'!W41=1,'8er Gr2'!A41,IF('8er Gr2'!W42=1,'8er Gr2'!A42,"")))))))</f>
        <v/>
      </c>
      <c r="F1" s="89" t="str">
        <f>IF('8er Gr2'!W37="","",IF('8er Gr2'!W37=1,'8er Gr2'!C37,IF('8er Gr2'!W38=1,'8er Gr2'!C38,IF('8er Gr2'!W39=1,'8er Gr2'!C39,IF('8er Gr2'!W40=1,'8er Gr2'!C40,IF('8er Gr2'!W41=1,'8er Gr2'!C41,IF('8er Gr2'!W42=1,'8er Gr2'!C42,"")))))))</f>
        <v/>
      </c>
      <c r="G1" t="str">
        <f>IF('8er Gr2'!W37="","",IF('8er Gr2'!W37=1,'8er Gr2'!S37,IF('8er Gr2'!W38=1,'8er Gr2'!S38,IF('8er Gr2'!W39=1,'8er Gr2'!S39,IF('8er Gr2'!W40=1,'8er Gr2'!S40,IF('8er Gr2'!W41=1,'8er Gr2'!S41,IF('8er Gr2'!W42=1,'8er Gr2'!S42,"")))))))</f>
        <v/>
      </c>
    </row>
    <row r="2" spans="1:7" x14ac:dyDescent="0.2">
      <c r="A2" t="str">
        <f>IF('9er Gr1'!AA44="","",IF('9er Gr1'!AA44=2,'9er Gr1'!A44,IF('9er Gr1'!AA45=2,'9er Gr1'!A45,IF('9er Gr1'!AA46=2,'9er Gr1'!A46,IF('9er Gr1'!AA47=2,'9er Gr1'!A47,IF('9er Gr1'!AA48=2,'9er Gr1'!A48,IF('9er Gr1'!AA49=2,'9er Gr1'!A49,"")))))))</f>
        <v/>
      </c>
      <c r="B2" t="str">
        <f>IF('9er Gr1'!AA44="","",IF('9er Gr1'!AA44=2,'9er Gr1'!C44,IF('9er Gr1'!AA45=2,'9er Gr1'!C45,IF('9er Gr1'!AA46=2,'9er Gr1'!C46,IF('9er Gr1'!AA47=2,'9er Gr1'!C47,IF('9er Gr1'!AA48=2,'9er Gr1'!C48,IF('9er Gr1'!AA49=2,'9er Gr1'!C49,"")))))))</f>
        <v/>
      </c>
      <c r="C2" t="str">
        <f>IF('9er Gr1'!AA44="","",IF('9er Gr1'!AA44=2,'9er Gr1'!Y44,IF('9er Gr1'!AA45=2,'9er Gr1'!Y45,IF('9er Gr1'!AA46=2,'9er Gr1'!Y46,IF('9er Gr1'!AA47=2,'9er Gr1'!Y47,IF('9er Gr1'!AA48=2,'9er Gr1'!Y48,IF('9er Gr1'!AA49=2,'9er Gr1'!Y49,"")))))))</f>
        <v/>
      </c>
      <c r="E2" t="str">
        <f>IF('8er Gr2'!W37="","",IF('8er Gr2'!W37=2,'8er Gr2'!A37,IF('8er Gr2'!W38=2,'8er Gr2'!A38,IF('8er Gr2'!W39=2,'8er Gr2'!A39,IF('8er Gr2'!W40=2,'8er Gr2'!A40,IF('8er Gr2'!W41=2,'8er Gr2'!A41,IF('8er Gr2'!W42=2,'8er Gr2'!A42,"")))))))</f>
        <v/>
      </c>
      <c r="F2" s="89" t="str">
        <f>IF('8er Gr2'!W37="","",IF('8er Gr2'!W37=2,'8er Gr2'!C37,IF('8er Gr2'!W38=2,'8er Gr2'!C38,IF('8er Gr2'!W39=2,'8er Gr2'!C39,IF('8er Gr2'!W40=2,'8er Gr2'!C40,IF('8er Gr2'!W41=2,'8er Gr2'!C41,IF('8er Gr2'!W42=2,'8er Gr2'!C42,"")))))))</f>
        <v/>
      </c>
      <c r="G2" t="str">
        <f>IF('8er Gr2'!W37="","",IF('8er Gr2'!W37=2,'8er Gr2'!S37,IF('8er Gr2'!W38=2,'8er Gr2'!S38,IF('8er Gr2'!W39=2,'8er Gr2'!S39,IF('8er Gr2'!W40=2,'8er Gr2'!S40,IF('8er Gr2'!W41=2,'8er Gr2'!S41,IF('8er Gr2'!W42=2,'8er Gr2'!S42,"")))))))</f>
        <v/>
      </c>
    </row>
    <row r="3" spans="1:7" x14ac:dyDescent="0.2">
      <c r="A3" t="str">
        <f>IF('9er Gr1'!AA44="","",IF('9er Gr1'!AA44=3,'9er Gr1'!A44,IF('9er Gr1'!AA45=3,'9er Gr1'!A45,IF('9er Gr1'!AA46=3,'9er Gr1'!A46,IF('9er Gr1'!AA47=3,'9er Gr1'!A47,IF('9er Gr1'!AA48=3,'9er Gr1'!A48,IF('9er Gr1'!AA49=3,'9er Gr1'!A49,"")))))))</f>
        <v/>
      </c>
      <c r="B3" t="str">
        <f>IF('9er Gr1'!AA44="","",IF('9er Gr1'!AA44=3,'9er Gr1'!C44,IF('9er Gr1'!AA45=3,'9er Gr1'!C45,IF('9er Gr1'!AA46=3,'9er Gr1'!C46,IF('9er Gr1'!AA47=3,'9er Gr1'!C47,IF('9er Gr1'!AA48=3,'9er Gr1'!C48,IF('9er Gr1'!AA49=3,'9er Gr1'!C49,"")))))))</f>
        <v/>
      </c>
      <c r="C3" t="str">
        <f>IF('9er Gr1'!AA44="","",IF('9er Gr1'!AA44=3,'9er Gr1'!Y44,IF('9er Gr1'!AA45=3,'9er Gr1'!Y45,IF('9er Gr1'!AA46=3,'9er Gr1'!Y46,IF('9er Gr1'!AA47=3,'9er Gr1'!Y47,IF('9er Gr1'!AA48=3,'9er Gr1'!Y48,IF('9er Gr1'!AA49=3,'9er Gr1'!Y49,"")))))))</f>
        <v/>
      </c>
      <c r="E3" t="str">
        <f>IF('8er Gr2'!W37="","",IF('8er Gr2'!W37=3,'8er Gr2'!A37,IF('8er Gr2'!W38=3,'8er Gr2'!A38,IF('8er Gr2'!W39=3,'8er Gr2'!A39,IF('8er Gr2'!W40=3,'8er Gr2'!A40,IF('8er Gr2'!W41=3,'8er Gr2'!A41,IF('8er Gr2'!W42=3,'8er Gr2'!A42,"")))))))</f>
        <v/>
      </c>
      <c r="F3" s="89" t="str">
        <f>IF('8er Gr2'!W37="","",IF('8er Gr2'!W37=3,'8er Gr2'!C37,IF('8er Gr2'!W38=3,'8er Gr2'!C38,IF('8er Gr2'!W39=3,'8er Gr2'!C39,IF('8er Gr2'!W40=3,'8er Gr2'!C40,IF('8er Gr2'!W41=3,'8er Gr2'!C41,IF('8er Gr2'!W42=3,'8er Gr2'!C42,"")))))))</f>
        <v/>
      </c>
      <c r="G3" t="str">
        <f>IF('8er Gr2'!W37="","",IF('8er Gr2'!W37=3,'8er Gr2'!S37,IF('8er Gr2'!W38=3,'8er Gr2'!S38,IF('8er Gr2'!W39=3,'8er Gr2'!S39,IF('8er Gr2'!W40=3,'8er Gr2'!S40,IF('8er Gr2'!W41=3,'8er Gr2'!S41,IF('8er Gr2'!W42=3,'8er Gr2'!S42,"")))))))</f>
        <v/>
      </c>
    </row>
    <row r="4" spans="1:7" x14ac:dyDescent="0.2">
      <c r="A4" t="str">
        <f>IF('9er Gr1'!AA44="","",IF('9er Gr1'!AA44=4,'9er Gr1'!A44,IF('9er Gr1'!AA45=4,'9er Gr1'!A45,IF('9er Gr1'!AA46=4,'9er Gr1'!A46,IF('9er Gr1'!AA47=4,'9er Gr1'!A47,IF('9er Gr1'!AA48=4,'9er Gr1'!A48,IF('9er Gr1'!AA49=4,'9er Gr1'!A49,"")))))))</f>
        <v/>
      </c>
      <c r="B4" t="str">
        <f>IF('9er Gr1'!AA44="","",IF('9er Gr1'!AA44=4,'9er Gr1'!C44,IF('9er Gr1'!AA45=4,'9er Gr1'!C45,IF('9er Gr1'!AA46=4,'9er Gr1'!C46,IF('9er Gr1'!AA47=4,'9er Gr1'!C47,IF('9er Gr1'!AA48=4,'9er Gr1'!C48,IF('9er Gr1'!AA49=4,'9er Gr1'!C49,"")))))))</f>
        <v/>
      </c>
      <c r="C4" t="str">
        <f>IF('9er Gr1'!AA44="","",IF('9er Gr1'!AA44=4,'9er Gr1'!Y44,IF('9er Gr1'!AA45=4,'9er Gr1'!Y45,IF('9er Gr1'!AA46=4,'9er Gr1'!Y46,IF('9er Gr1'!AA47=4,'9er Gr1'!Y47,IF('9er Gr1'!AA48=4,'9er Gr1'!Y48,IF('9er Gr1'!AA49=4,'9er Gr1'!Y49,"")))))))</f>
        <v/>
      </c>
      <c r="E4" t="str">
        <f>IF('8er Gr2'!W37="","",IF('8er Gr2'!W37=4,'8er Gr2'!A37,IF('8er Gr2'!W38=4,'8er Gr2'!A38,IF('8er Gr2'!W39=4,'8er Gr2'!A39,IF('8er Gr2'!W40=4,'8er Gr2'!A40,IF('8er Gr2'!W41=4,'8er Gr2'!A41,IF('8er Gr2'!W42=4,'8er Gr2'!A42,"")))))))</f>
        <v/>
      </c>
      <c r="F4" s="89" t="str">
        <f>IF('8er Gr2'!W37="","",IF('8er Gr2'!W37=4,'8er Gr2'!C37,IF('8er Gr2'!W38=4,'8er Gr2'!C38,IF('8er Gr2'!W39=4,'8er Gr2'!C39,IF('8er Gr2'!W40=4,'8er Gr2'!C40,IF('8er Gr2'!W41=4,'8er Gr2'!C41,IF('8er Gr2'!W42=4,'8er Gr2'!C42,"")))))))</f>
        <v/>
      </c>
      <c r="G4" t="str">
        <f>IF('8er Gr2'!W37="","",IF('8er Gr2'!W37=4,'8er Gr2'!S37,IF('8er Gr2'!W38=4,'8er Gr2'!S38,IF('8er Gr2'!W39=4,'8er Gr2'!S39,IF('8er Gr2'!W40=4,'8er Gr2'!S40,IF('8er Gr2'!W41=4,'8er Gr2'!S41,IF('8er Gr2'!W42=4,'8er Gr2'!S42,"")))))))</f>
        <v/>
      </c>
    </row>
    <row r="5" spans="1:7" x14ac:dyDescent="0.2">
      <c r="A5" t="str">
        <f>IF('9er Gr1'!AA44="","",IF('9er Gr1'!AA44=5,'9er Gr1'!A44,IF('9er Gr1'!AA45=5,'9er Gr1'!A45,IF('9er Gr1'!AA46=5,'9er Gr1'!A46,IF('9er Gr1'!AA47=5,'9er Gr1'!A47,IF('9er Gr1'!AA48=5,'9er Gr1'!A48,IF('9er Gr1'!AA49=5,'9er Gr1'!A49,"")))))))</f>
        <v/>
      </c>
      <c r="B5" t="str">
        <f>IF('9er Gr1'!AA44="","",IF('9er Gr1'!AA44=5,'9er Gr1'!C44,IF('9er Gr1'!AA45=5,'9er Gr1'!C45,IF('9er Gr1'!AA46=5,'9er Gr1'!C46,IF('9er Gr1'!AA47=5,'9er Gr1'!C47,IF('9er Gr1'!AA48=5,'9er Gr1'!C48,IF('9er Gr1'!AA49=5,'9er Gr1'!C49,"")))))))</f>
        <v/>
      </c>
      <c r="C5" t="str">
        <f>IF('9er Gr1'!AA44="","",IF('9er Gr1'!AA44=5,'9er Gr1'!Y44,IF('9er Gr1'!AA45=5,'9er Gr1'!Y45,IF('9er Gr1'!AA46=5,'9er Gr1'!Y46,IF('9er Gr1'!AA47=5,'9er Gr1'!Y47,IF('9er Gr1'!AA48=5,'9er Gr1'!Y48,IF('9er Gr1'!AA49=5,'9er Gr1'!Y49,"")))))))</f>
        <v/>
      </c>
      <c r="E5" t="str">
        <f>IF('8er Gr2'!W37="","",IF('8er Gr2'!W37=5,'8er Gr2'!A37,IF('8er Gr2'!W38=5,'8er Gr2'!A38,IF('8er Gr2'!W39=5,'8er Gr2'!A39,IF('8er Gr2'!W40=5,'8er Gr2'!A40,IF('8er Gr2'!W41=5,'8er Gr2'!A41,IF('8er Gr2'!W42=5,'8er Gr2'!A42,"")))))))</f>
        <v/>
      </c>
      <c r="F5" s="89" t="str">
        <f>IF('8er Gr2'!W37="","",IF('8er Gr2'!W37=5,'8er Gr2'!C37,IF('8er Gr2'!W38=5,'8er Gr2'!C38,IF('8er Gr2'!W39=5,'8er Gr2'!C39,IF('8er Gr2'!W40=5,'8er Gr2'!C40,IF('8er Gr2'!W41=5,'8er Gr2'!C41,IF('8er Gr2'!W42=5,'8er Gr2'!C42,"")))))))</f>
        <v/>
      </c>
      <c r="G5" t="str">
        <f>IF('8er Gr2'!W37="","",IF('8er Gr2'!W37=5,'8er Gr2'!S37,IF('8er Gr2'!W38=5,'8er Gr2'!S38,IF('8er Gr2'!W39=5,'8er Gr2'!S39,IF('8er Gr2'!W40=5,'8er Gr2'!S40,IF('8er Gr2'!W41=5,'8er Gr2'!S41,IF('8er Gr2'!W42=5,'8er Gr2'!S42,"")))))))</f>
        <v/>
      </c>
    </row>
    <row r="6" spans="1:7" x14ac:dyDescent="0.2">
      <c r="A6" t="str">
        <f>IF('9er Gr1'!AA44="","",IF('9er Gr1'!AA44=6,'9er Gr1'!A44,IF('9er Gr1'!AA45=6,'9er Gr1'!A45,IF('9er Gr1'!AA46=6,'9er Gr1'!A46,IF('9er Gr1'!AA47=6,'9er Gr1'!A47,IF('9er Gr1'!AA48=6,'9er Gr1'!A48,IF('9er Gr1'!AA49=6,'9er Gr1'!A49,"")))))))</f>
        <v/>
      </c>
      <c r="B6" t="str">
        <f>IF('9er Gr1'!AA44="","",IF('9er Gr1'!AA44=6,'9er Gr1'!C44,IF('9er Gr1'!AA45=6,'9er Gr1'!C45,IF('9er Gr1'!AA46=6,'9er Gr1'!C46,IF('9er Gr1'!AA47=6,'9er Gr1'!C47,IF('9er Gr1'!AA48=6,'9er Gr1'!C48,IF('9er Gr1'!AA49=6,'9er Gr1'!C49,"")))))))</f>
        <v/>
      </c>
      <c r="C6" t="str">
        <f>IF('9er Gr1'!AA44="","",IF('9er Gr1'!AA44=6,'9er Gr1'!Y44,IF('9er Gr1'!AA45=6,'9er Gr1'!Y45,IF('9er Gr1'!AA46=6,'9er Gr1'!Y46,IF('9er Gr1'!AA47=6,'9er Gr1'!Y47,IF('9er Gr1'!AA48=6,'9er Gr1'!Y48,IF('9er Gr1'!AA49=6,'9er Gr1'!Y49,"")))))))</f>
        <v/>
      </c>
      <c r="E6" t="str">
        <f>IF('8er Gr2'!W37="","",IF('8er Gr2'!W37=6,'8er Gr2'!A37,IF('8er Gr2'!W38=6,'8er Gr2'!A38,IF('8er Gr2'!W39=6,'8er Gr2'!A39,IF('8er Gr2'!W40=6,'8er Gr2'!A40,IF('8er Gr2'!W41=6,'8er Gr2'!A41,IF('8er Gr2'!W42=6,'8er Gr2'!A42,"")))))))</f>
        <v/>
      </c>
      <c r="F6" s="89" t="str">
        <f>IF('8er Gr2'!W37="","",IF('8er Gr2'!W37=6,'8er Gr2'!C37,IF('8er Gr2'!W38=6,'8er Gr2'!C38,IF('8er Gr2'!W39=6,'8er Gr2'!C39,IF('8er Gr2'!W40=6,'8er Gr2'!C40,IF('8er Gr2'!W41=6,'8er Gr2'!C41,IF('8er Gr2'!W42=6,'8er Gr2'!C42,"")))))))</f>
        <v/>
      </c>
      <c r="G6" t="str">
        <f>IF('8er Gr2'!W37="","",IF('8er Gr2'!W37=6,'8er Gr2'!S37,IF('8er Gr2'!W38=6,'8er Gr2'!S38,IF('8er Gr2'!W39=6,'8er Gr2'!S39,IF('8er Gr2'!W40=6,'8er Gr2'!S40,IF('8er Gr2'!W41=6,'8er Gr2'!S41,IF('8er Gr2'!W42=6,'8er Gr2'!S42,"")))))))</f>
        <v/>
      </c>
    </row>
    <row r="7" spans="1:7" x14ac:dyDescent="0.2">
      <c r="A7" t="str">
        <f>IF('9er Gr1'!AA44="","",IF('9er Gr1'!AA44=7,'9er Gr1'!A44,IF('9er Gr1'!AA45=7,'9er Gr1'!A45,IF('9er Gr1'!AA46=7,'9er Gr1'!A46,IF('9er Gr1'!AA47=7,'9er Gr1'!A47,IF('9er Gr1'!AA48=7,'9er Gr1'!A48,IF('9er Gr1'!AA49=7,'9er Gr1'!A49,"")))))))</f>
        <v/>
      </c>
      <c r="B7" t="str">
        <f>IF('9er Gr1'!AA44="","",IF('9er Gr1'!AA44=7,'9er Gr1'!C44,IF('9er Gr1'!AA45=7,'9er Gr1'!C45,IF('9er Gr1'!AA46=7,'9er Gr1'!C46,IF('9er Gr1'!AA47=7,'9er Gr1'!C47,IF('9er Gr1'!AA48=7,'9er Gr1'!C48,IF('9er Gr1'!AA49=7,'9er Gr1'!C49,"")))))))</f>
        <v/>
      </c>
      <c r="C7" t="str">
        <f>IF('9er Gr1'!AA44="","",IF('9er Gr1'!AA44=7,'9er Gr1'!Y44,IF('9er Gr1'!AA45=7,'9er Gr1'!Y45,IF('9er Gr1'!AA46=7,'9er Gr1'!Y46,IF('9er Gr1'!AA47=7,'9er Gr1'!Y47,IF('9er Gr1'!AA48=7,'9er Gr1'!Y48,IF('9er Gr1'!AA49=7,'9er Gr1'!Y49,"")))))))</f>
        <v/>
      </c>
      <c r="E7" t="str">
        <f>IF('8er Gr2'!W37="","",IF('8er Gr2'!W37=7,'8er Gr2'!A37,IF('8er Gr2'!W38=7,'8er Gr2'!A38,IF('8er Gr2'!W39=7,'8er Gr2'!A39,IF('8er Gr2'!W40=7,'8er Gr2'!A40,IF('8er Gr2'!W41=7,'8er Gr2'!A41,IF('8er Gr2'!W42=7,'8er Gr2'!A42,"")))))))</f>
        <v/>
      </c>
      <c r="F7" s="89" t="str">
        <f>IF('8er Gr2'!W37="","",IF('8er Gr2'!W37=7,'8er Gr2'!C37,IF('8er Gr2'!W38=7,'8er Gr2'!C38,IF('8er Gr2'!W39=7,'8er Gr2'!C39,IF('8er Gr2'!W40=7,'8er Gr2'!C40,IF('8er Gr2'!W41=7,'8er Gr2'!C41,IF('8er Gr2'!W42=7,'8er Gr2'!C42,"")))))))</f>
        <v/>
      </c>
      <c r="G7" t="str">
        <f>IF('8er Gr2'!W37="","",IF('8er Gr2'!W37=7,'8er Gr2'!S37,IF('8er Gr2'!W38=7,'8er Gr2'!S38,IF('8er Gr2'!W39=7,'8er Gr2'!S39,IF('8er Gr2'!W40=7,'8er Gr2'!S40,IF('8er Gr2'!W41=7,'8er Gr2'!S41,IF('8er Gr2'!W42=7,'8er Gr2'!S42,"")))))))</f>
        <v/>
      </c>
    </row>
    <row r="8" spans="1:7" x14ac:dyDescent="0.2">
      <c r="A8" t="str">
        <f>IF('9er Gr1'!AA44="","",IF('9er Gr1'!AA44=8,'9er Gr1'!A44,IF('9er Gr1'!AA45=8,'9er Gr1'!A45,IF('9er Gr1'!AA46=8,'9er Gr1'!A46,IF('9er Gr1'!AA47=8,'9er Gr1'!A47,IF('9er Gr1'!AA48=8,'9er Gr1'!A48,IF('9er Gr1'!AA49=8,'9er Gr1'!A49,"")))))))</f>
        <v/>
      </c>
      <c r="B8" t="str">
        <f>IF('9er Gr1'!AA44="","",IF('9er Gr1'!AA44=8,'9er Gr1'!C44,IF('9er Gr1'!AA45=8,'9er Gr1'!C45,IF('9er Gr1'!AA46=8,'9er Gr1'!C46,IF('9er Gr1'!AA47=8,'9er Gr1'!C47,IF('9er Gr1'!AA48=8,'9er Gr1'!C48,IF('9er Gr1'!AA49=8,'9er Gr1'!C49,"")))))))</f>
        <v/>
      </c>
      <c r="C8" t="str">
        <f>IF('9er Gr1'!AA44="","",IF('9er Gr1'!AA44=8,'9er Gr1'!Y44,IF('9er Gr1'!AA45=8,'9er Gr1'!Y45,IF('9er Gr1'!AA46=8,'9er Gr1'!Y46,IF('9er Gr1'!AA47=8,'9er Gr1'!Y47,IF('9er Gr1'!AA48=8,'9er Gr1'!Y48,IF('9er Gr1'!AA49=8,'9er Gr1'!Y49,"")))))))</f>
        <v/>
      </c>
      <c r="E8" t="str">
        <f>IF('8er Gr2'!W37="","",IF('8er Gr2'!W37=8,'8er Gr2'!A37,IF('8er Gr2'!W38=8,'8er Gr2'!A38,IF('8er Gr2'!W39=8,'8er Gr2'!A39,IF('8er Gr2'!W40=8,'8er Gr2'!A40,IF('8er Gr2'!W41=8,'8er Gr2'!A41,IF('8er Gr2'!W42=8,'8er Gr2'!A42,"")))))))</f>
        <v/>
      </c>
      <c r="F8" s="89" t="str">
        <f>IF('8er Gr2'!W37="","",IF('8er Gr2'!W37=8,'8er Gr2'!C37,IF('8er Gr2'!W38=8,'8er Gr2'!C38,IF('8er Gr2'!W39=8,'8er Gr2'!C39,IF('8er Gr2'!W40=8,'8er Gr2'!C40,IF('8er Gr2'!W41=8,'8er Gr2'!C41,IF('8er Gr2'!W42=8,'8er Gr2'!C42,"")))))))</f>
        <v/>
      </c>
      <c r="G8" t="str">
        <f>IF('8er Gr2'!W37="","",IF('8er Gr2'!W37=8,'8er Gr2'!S37,IF('8er Gr2'!W38=8,'8er Gr2'!S38,IF('8er Gr2'!W39=8,'8er Gr2'!S39,IF('8er Gr2'!W40=8,'8er Gr2'!S40,IF('8er Gr2'!W41=8,'8er Gr2'!S41,IF('8er Gr2'!W42=8,'8er Gr2'!S42,"")))))))</f>
        <v/>
      </c>
    </row>
    <row r="9" spans="1:7" x14ac:dyDescent="0.2">
      <c r="A9" t="str">
        <f>IF('9er Gr1'!AA44="","",IF('9er Gr1'!AA44=9,'9er Gr1'!A44,IF('9er Gr1'!AA45=9,'9er Gr1'!A45,IF('9er Gr1'!AA46=9,'9er Gr1'!A46,IF('9er Gr1'!AA47=9,'9er Gr1'!A47,IF('9er Gr1'!AA48=9,'9er Gr1'!A48,IF('9er Gr1'!AA49=9,'9er Gr1'!A49,"")))))))</f>
        <v/>
      </c>
      <c r="B9" t="str">
        <f>IF('9er Gr1'!AA44="","",IF('9er Gr1'!AA44=9,'9er Gr1'!C44,IF('9er Gr1'!AA45=9,'9er Gr1'!C45,IF('9er Gr1'!AA46=9,'9er Gr1'!C46,IF('9er Gr1'!AA47=9,'9er Gr1'!C47,IF('9er Gr1'!AA48=9,'9er Gr1'!C48,IF('9er Gr1'!AA49=9,'9er Gr1'!C49,"")))))))</f>
        <v/>
      </c>
      <c r="C9" t="str">
        <f>IF('9er Gr1'!AA44="","",IF('9er Gr1'!AA44=9,'9er Gr1'!Y44,IF('9er Gr1'!AA45=9,'9er Gr1'!Y45,IF('9er Gr1'!AA46=9,'9er Gr1'!Y46,IF('9er Gr1'!AA47=9,'9er Gr1'!Y47,IF('9er Gr1'!AA48=9,'9er Gr1'!Y48,IF('9er Gr1'!AA49=9,'9er Gr1'!Y49,"")))))))</f>
        <v/>
      </c>
      <c r="E9" t="str">
        <f>IF('8er Gr2'!W37="","",IF('8er Gr2'!W37=9,'8er Gr2'!A37,IF('8er Gr2'!W38=9,'8er Gr2'!A38,IF('8er Gr2'!W39=9,'8er Gr2'!A39,IF('8er Gr2'!W40=9,'8er Gr2'!A40,IF('8er Gr2'!W41=9,'8er Gr2'!A41,IF('8er Gr2'!W42=9,'8er Gr2'!A42,"")))))))</f>
        <v/>
      </c>
      <c r="F9" s="89" t="str">
        <f>IF('8er Gr2'!W37="","",IF('8er Gr2'!W37=9,'8er Gr2'!A37,IF('8er Gr2'!W38=9,'8er Gr2'!A38,IF('8er Gr2'!W39=9,'8er Gr2'!A39,IF('8er Gr2'!W40=9,'8er Gr2'!A40,IF('8er Gr2'!W41=9,'8er Gr2'!A41,IF('8er Gr2'!W42=9,'8er Gr2'!A42,"")))))))</f>
        <v/>
      </c>
      <c r="G9" t="str">
        <f>IF('8er Gr2'!W37="","",IF('8er Gr2'!W37=9,'8er Gr2'!S37,IF('8er Gr2'!W38=9,'8er Gr2'!S38,IF('8er Gr2'!W39=9,'8er Gr2'!S39,IF('8er Gr2'!W40=9,'8er Gr2'!S40,IF('8er Gr2'!W41=9,'8er Gr2'!S41,IF('8er Gr2'!W42=9,'8er Gr2'!S42,"")))))))</f>
        <v/>
      </c>
    </row>
  </sheetData>
  <sheetProtection password="CC74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9er Gr1</vt:lpstr>
      <vt:lpstr>8er Gr2</vt:lpstr>
      <vt:lpstr>Rangliste Final</vt:lpstr>
      <vt:lpstr>Worktab</vt:lpstr>
      <vt:lpstr>'8er Gr2'!Druckbereich</vt:lpstr>
      <vt:lpstr>'9er Gr1'!Druckbereich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</dc:creator>
  <cp:lastModifiedBy>Juerg</cp:lastModifiedBy>
  <cp:lastPrinted>2012-09-23T17:49:33Z</cp:lastPrinted>
  <dcterms:created xsi:type="dcterms:W3CDTF">2000-03-14T20:54:12Z</dcterms:created>
  <dcterms:modified xsi:type="dcterms:W3CDTF">2021-03-26T18:04:21Z</dcterms:modified>
</cp:coreProperties>
</file>